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hzppp-my.sharepoint.com/personal/mgalic_hzpp_hr/Documents/HŽ PUTNIČKI PRIJEVOZ/PRORAČUNSKO/2024/"/>
    </mc:Choice>
  </mc:AlternateContent>
  <xr:revisionPtr revIDLastSave="167" documentId="8_{7808F54D-F82E-4B90-87CC-C91C5F59B33E}" xr6:coauthVersionLast="47" xr6:coauthVersionMax="47" xr10:uidLastSave="{D7B5F947-FD2E-4827-A153-EF49DA58506E}"/>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38640" windowHeight="211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4" l="1"/>
  <c r="L1448" i="9"/>
  <c r="J1448" i="9"/>
  <c r="F318" i="9"/>
  <c r="F317" i="9"/>
  <c r="F316" i="9"/>
  <c r="F315" i="9"/>
  <c r="F314" i="9"/>
  <c r="F313" i="9"/>
  <c r="F312" i="9"/>
  <c r="F311" i="9"/>
  <c r="F310" i="9"/>
  <c r="H309" i="9"/>
  <c r="E309" i="9" s="1"/>
  <c r="B309" i="9" s="1"/>
  <c r="G309" i="9"/>
  <c r="F309" i="9"/>
  <c r="F308" i="9"/>
  <c r="H307" i="9"/>
  <c r="G307" i="9"/>
  <c r="E307" i="9" s="1"/>
  <c r="B307" i="9" s="1"/>
  <c r="F307" i="9"/>
  <c r="H306" i="9"/>
  <c r="G306" i="9"/>
  <c r="E306" i="9" s="1"/>
  <c r="B306" i="9" s="1"/>
  <c r="F306" i="9"/>
  <c r="H305" i="9"/>
  <c r="E305" i="9" s="1"/>
  <c r="B305" i="9" s="1"/>
  <c r="G305" i="9"/>
  <c r="F305" i="9"/>
  <c r="H304" i="9"/>
  <c r="G304" i="9"/>
  <c r="F304" i="9"/>
  <c r="E304" i="9"/>
  <c r="B304" i="9" s="1"/>
  <c r="H303" i="9"/>
  <c r="G303" i="9"/>
  <c r="F303" i="9"/>
  <c r="H302" i="9"/>
  <c r="G302" i="9"/>
  <c r="F302" i="9"/>
  <c r="E302" i="9"/>
  <c r="B302" i="9" s="1"/>
  <c r="H301" i="9"/>
  <c r="G301" i="9"/>
  <c r="F301" i="9"/>
  <c r="H300" i="9"/>
  <c r="G300" i="9"/>
  <c r="E300" i="9" s="1"/>
  <c r="B300" i="9" s="1"/>
  <c r="F300" i="9"/>
  <c r="H299" i="9"/>
  <c r="G299" i="9"/>
  <c r="E299" i="9" s="1"/>
  <c r="B299" i="9" s="1"/>
  <c r="F299" i="9"/>
  <c r="H298" i="9"/>
  <c r="G298" i="9"/>
  <c r="F298" i="9"/>
  <c r="H297" i="9"/>
  <c r="E297" i="9" s="1"/>
  <c r="B297" i="9" s="1"/>
  <c r="G297" i="9"/>
  <c r="F297" i="9"/>
  <c r="H296" i="9"/>
  <c r="G296" i="9"/>
  <c r="F296" i="9"/>
  <c r="H295" i="9"/>
  <c r="G295" i="9"/>
  <c r="E295" i="9" s="1"/>
  <c r="B295" i="9" s="1"/>
  <c r="F295" i="9"/>
  <c r="H294" i="9"/>
  <c r="G294" i="9"/>
  <c r="F294" i="9"/>
  <c r="H293" i="9"/>
  <c r="G293" i="9"/>
  <c r="F293" i="9"/>
  <c r="H292" i="9"/>
  <c r="G292" i="9"/>
  <c r="E292" i="9" s="1"/>
  <c r="B292" i="9" s="1"/>
  <c r="F292" i="9"/>
  <c r="F291" i="9"/>
  <c r="F290" i="9"/>
  <c r="H289" i="9"/>
  <c r="G289" i="9"/>
  <c r="E289" i="9" s="1"/>
  <c r="B289" i="9" s="1"/>
  <c r="F289" i="9"/>
  <c r="H288" i="9"/>
  <c r="G288" i="9"/>
  <c r="F288" i="9"/>
  <c r="H287" i="9"/>
  <c r="G287" i="9"/>
  <c r="F287" i="9"/>
  <c r="H286" i="9"/>
  <c r="G286" i="9"/>
  <c r="F286" i="9"/>
  <c r="F285" i="9"/>
  <c r="H284" i="9"/>
  <c r="G284" i="9"/>
  <c r="E284" i="9" s="1"/>
  <c r="B284" i="9" s="1"/>
  <c r="F284" i="9"/>
  <c r="H283" i="9"/>
  <c r="G283" i="9"/>
  <c r="E283" i="9" s="1"/>
  <c r="B283" i="9" s="1"/>
  <c r="F283" i="9"/>
  <c r="H282" i="9"/>
  <c r="E282" i="9" s="1"/>
  <c r="B282" i="9" s="1"/>
  <c r="G282" i="9"/>
  <c r="F282" i="9"/>
  <c r="F281" i="9"/>
  <c r="F280" i="9"/>
  <c r="F279" i="9"/>
  <c r="F278" i="9"/>
  <c r="F277" i="9"/>
  <c r="F276" i="9"/>
  <c r="L275" i="9"/>
  <c r="F275" i="9" s="1"/>
  <c r="H275" i="9"/>
  <c r="F274" i="9"/>
  <c r="I273" i="9"/>
  <c r="H273" i="9"/>
  <c r="F273" i="9"/>
  <c r="E272" i="9"/>
  <c r="M271" i="9"/>
  <c r="L271" i="9"/>
  <c r="F271" i="9" s="1"/>
  <c r="E271" i="9"/>
  <c r="B271" i="9" s="1"/>
  <c r="M270" i="9"/>
  <c r="L270" i="9"/>
  <c r="F270" i="9"/>
  <c r="B270" i="9" s="1"/>
  <c r="E270" i="9"/>
  <c r="M269" i="9"/>
  <c r="L269" i="9"/>
  <c r="F269" i="9" s="1"/>
  <c r="E269" i="9"/>
  <c r="M268" i="9"/>
  <c r="F268" i="9" s="1"/>
  <c r="B268" i="9" s="1"/>
  <c r="L268" i="9"/>
  <c r="E268" i="9"/>
  <c r="M267" i="9"/>
  <c r="L267" i="9"/>
  <c r="F267" i="9" s="1"/>
  <c r="E267" i="9"/>
  <c r="M266" i="9"/>
  <c r="L266" i="9"/>
  <c r="F266" i="9"/>
  <c r="B266" i="9" s="1"/>
  <c r="E266" i="9"/>
  <c r="M265" i="9"/>
  <c r="L265" i="9"/>
  <c r="F265" i="9" s="1"/>
  <c r="E265" i="9"/>
  <c r="B265" i="9" s="1"/>
  <c r="M264" i="9"/>
  <c r="F264" i="9" s="1"/>
  <c r="B264" i="9" s="1"/>
  <c r="L264" i="9"/>
  <c r="E264" i="9"/>
  <c r="M263" i="9"/>
  <c r="L263" i="9"/>
  <c r="F263" i="9" s="1"/>
  <c r="E263" i="9"/>
  <c r="M262" i="9"/>
  <c r="L262" i="9"/>
  <c r="F262" i="9"/>
  <c r="B262" i="9" s="1"/>
  <c r="E262" i="9"/>
  <c r="M261" i="9"/>
  <c r="L261" i="9"/>
  <c r="F261" i="9" s="1"/>
  <c r="E261" i="9"/>
  <c r="M260" i="9"/>
  <c r="F260" i="9" s="1"/>
  <c r="B260" i="9" s="1"/>
  <c r="L260" i="9"/>
  <c r="E260" i="9"/>
  <c r="M259" i="9"/>
  <c r="L259" i="9"/>
  <c r="F259" i="9" s="1"/>
  <c r="E259" i="9"/>
  <c r="M258" i="9"/>
  <c r="L258" i="9"/>
  <c r="F258" i="9"/>
  <c r="B258" i="9" s="1"/>
  <c r="E258" i="9"/>
  <c r="M257" i="9"/>
  <c r="L257" i="9"/>
  <c r="F257" i="9" s="1"/>
  <c r="E257" i="9"/>
  <c r="M256" i="9"/>
  <c r="F256" i="9" s="1"/>
  <c r="B256" i="9" s="1"/>
  <c r="L256" i="9"/>
  <c r="E256" i="9"/>
  <c r="M255" i="9"/>
  <c r="L255" i="9"/>
  <c r="F255" i="9" s="1"/>
  <c r="E255" i="9"/>
  <c r="B255" i="9" s="1"/>
  <c r="M254" i="9"/>
  <c r="L254" i="9"/>
  <c r="F254" i="9"/>
  <c r="B254" i="9" s="1"/>
  <c r="E254" i="9"/>
  <c r="M253" i="9"/>
  <c r="L253" i="9"/>
  <c r="F253" i="9" s="1"/>
  <c r="E253" i="9"/>
  <c r="B253" i="9" s="1"/>
  <c r="M252" i="9"/>
  <c r="F252" i="9" s="1"/>
  <c r="B252" i="9" s="1"/>
  <c r="L252" i="9"/>
  <c r="E252" i="9"/>
  <c r="M251" i="9"/>
  <c r="L251" i="9"/>
  <c r="F251" i="9" s="1"/>
  <c r="E251" i="9"/>
  <c r="M250" i="9"/>
  <c r="L250" i="9"/>
  <c r="F250" i="9"/>
  <c r="B250" i="9" s="1"/>
  <c r="E250" i="9"/>
  <c r="M249" i="9"/>
  <c r="L249" i="9"/>
  <c r="F249" i="9" s="1"/>
  <c r="E249" i="9"/>
  <c r="B249" i="9" s="1"/>
  <c r="M248" i="9"/>
  <c r="F248" i="9" s="1"/>
  <c r="B248" i="9" s="1"/>
  <c r="L248" i="9"/>
  <c r="E248" i="9"/>
  <c r="M247" i="9"/>
  <c r="L247" i="9"/>
  <c r="F247" i="9" s="1"/>
  <c r="E247" i="9"/>
  <c r="M246" i="9"/>
  <c r="L246" i="9"/>
  <c r="F246" i="9"/>
  <c r="B246" i="9" s="1"/>
  <c r="E246" i="9"/>
  <c r="M245" i="9"/>
  <c r="L245" i="9"/>
  <c r="F245" i="9" s="1"/>
  <c r="E245" i="9"/>
  <c r="M244" i="9"/>
  <c r="F244" i="9" s="1"/>
  <c r="B244" i="9" s="1"/>
  <c r="L244" i="9"/>
  <c r="E244" i="9"/>
  <c r="M243" i="9"/>
  <c r="L243" i="9"/>
  <c r="F243" i="9" s="1"/>
  <c r="E243" i="9"/>
  <c r="B243" i="9" s="1"/>
  <c r="M242" i="9"/>
  <c r="L242" i="9"/>
  <c r="F242" i="9"/>
  <c r="B242" i="9" s="1"/>
  <c r="E242" i="9"/>
  <c r="M241" i="9"/>
  <c r="L241" i="9"/>
  <c r="F241" i="9" s="1"/>
  <c r="E241" i="9"/>
  <c r="M240" i="9"/>
  <c r="F240" i="9" s="1"/>
  <c r="B240" i="9" s="1"/>
  <c r="L240" i="9"/>
  <c r="E240" i="9"/>
  <c r="M239" i="9"/>
  <c r="L239" i="9"/>
  <c r="F239" i="9" s="1"/>
  <c r="E239" i="9"/>
  <c r="B239" i="9" s="1"/>
  <c r="M238" i="9"/>
  <c r="L238" i="9"/>
  <c r="F238" i="9"/>
  <c r="B238" i="9" s="1"/>
  <c r="E238" i="9"/>
  <c r="M237" i="9"/>
  <c r="L237" i="9"/>
  <c r="F237" i="9" s="1"/>
  <c r="E237" i="9"/>
  <c r="B237" i="9" s="1"/>
  <c r="M236" i="9"/>
  <c r="F236" i="9" s="1"/>
  <c r="B236" i="9" s="1"/>
  <c r="L236" i="9"/>
  <c r="E236" i="9"/>
  <c r="M235" i="9"/>
  <c r="L235" i="9"/>
  <c r="F235" i="9" s="1"/>
  <c r="E235" i="9"/>
  <c r="M234" i="9"/>
  <c r="L234" i="9"/>
  <c r="F234" i="9"/>
  <c r="B234" i="9" s="1"/>
  <c r="E234" i="9"/>
  <c r="M233" i="9"/>
  <c r="L233" i="9"/>
  <c r="F233" i="9" s="1"/>
  <c r="E233" i="9"/>
  <c r="B233" i="9" s="1"/>
  <c r="M232" i="9"/>
  <c r="F232" i="9" s="1"/>
  <c r="B232" i="9" s="1"/>
  <c r="L232" i="9"/>
  <c r="E232" i="9"/>
  <c r="M231" i="9"/>
  <c r="L231" i="9"/>
  <c r="F231" i="9" s="1"/>
  <c r="E231" i="9"/>
  <c r="M230" i="9"/>
  <c r="L230" i="9"/>
  <c r="F230" i="9"/>
  <c r="B230" i="9" s="1"/>
  <c r="E230" i="9"/>
  <c r="M229" i="9"/>
  <c r="L229" i="9"/>
  <c r="F229" i="9" s="1"/>
  <c r="E229" i="9"/>
  <c r="M228" i="9"/>
  <c r="F228" i="9" s="1"/>
  <c r="B228" i="9" s="1"/>
  <c r="L228" i="9"/>
  <c r="E228" i="9"/>
  <c r="M227" i="9"/>
  <c r="L227" i="9"/>
  <c r="F227" i="9" s="1"/>
  <c r="E227" i="9"/>
  <c r="B227" i="9" s="1"/>
  <c r="M226" i="9"/>
  <c r="L226" i="9"/>
  <c r="F226" i="9"/>
  <c r="B226" i="9" s="1"/>
  <c r="E226" i="9"/>
  <c r="M225" i="9"/>
  <c r="L225" i="9"/>
  <c r="F225" i="9" s="1"/>
  <c r="E225" i="9"/>
  <c r="M224" i="9"/>
  <c r="F224" i="9" s="1"/>
  <c r="B224" i="9" s="1"/>
  <c r="L224" i="9"/>
  <c r="E224" i="9"/>
  <c r="M223" i="9"/>
  <c r="L223" i="9"/>
  <c r="E223" i="9"/>
  <c r="M222" i="9"/>
  <c r="F222" i="9" s="1"/>
  <c r="B222" i="9" s="1"/>
  <c r="L222" i="9"/>
  <c r="E222" i="9"/>
  <c r="M221" i="9"/>
  <c r="L221" i="9"/>
  <c r="F221" i="9" s="1"/>
  <c r="E221" i="9"/>
  <c r="M220" i="9"/>
  <c r="F220" i="9" s="1"/>
  <c r="B220" i="9" s="1"/>
  <c r="L220" i="9"/>
  <c r="E220" i="9"/>
  <c r="M219" i="9"/>
  <c r="L219" i="9"/>
  <c r="E219" i="9"/>
  <c r="M218" i="9"/>
  <c r="F218" i="9" s="1"/>
  <c r="B218" i="9" s="1"/>
  <c r="L218" i="9"/>
  <c r="E218" i="9"/>
  <c r="M217" i="9"/>
  <c r="L217" i="9"/>
  <c r="E217" i="9"/>
  <c r="M216" i="9"/>
  <c r="F216" i="9" s="1"/>
  <c r="B216" i="9" s="1"/>
  <c r="L216" i="9"/>
  <c r="E216" i="9"/>
  <c r="M215" i="9"/>
  <c r="L215" i="9"/>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E159" i="9" s="1"/>
  <c r="B159" i="9" s="1"/>
  <c r="F159" i="9"/>
  <c r="H158" i="9"/>
  <c r="G158" i="9"/>
  <c r="E158" i="9" s="1"/>
  <c r="B158" i="9" s="1"/>
  <c r="F158" i="9"/>
  <c r="H157" i="9"/>
  <c r="E157" i="9" s="1"/>
  <c r="B157" i="9" s="1"/>
  <c r="G157" i="9"/>
  <c r="F157" i="9"/>
  <c r="H156" i="9"/>
  <c r="G156" i="9"/>
  <c r="F156" i="9"/>
  <c r="E156" i="9"/>
  <c r="B156" i="9" s="1"/>
  <c r="H155" i="9"/>
  <c r="G155" i="9"/>
  <c r="E155" i="9" s="1"/>
  <c r="B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G149" i="9"/>
  <c r="E149" i="9" s="1"/>
  <c r="B149" i="9" s="1"/>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B137" i="9" s="1"/>
  <c r="G137" i="9"/>
  <c r="F137" i="9"/>
  <c r="H136" i="9"/>
  <c r="E136" i="9" s="1"/>
  <c r="B136" i="9" s="1"/>
  <c r="G136" i="9"/>
  <c r="F136" i="9"/>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G117" i="9"/>
  <c r="E117" i="9" s="1"/>
  <c r="B117" i="9" s="1"/>
  <c r="F117" i="9"/>
  <c r="H116" i="9"/>
  <c r="G116" i="9"/>
  <c r="F116" i="9"/>
  <c r="E116" i="9"/>
  <c r="B116" i="9" s="1"/>
  <c r="H115" i="9"/>
  <c r="E115" i="9" s="1"/>
  <c r="B115" i="9" s="1"/>
  <c r="G115" i="9"/>
  <c r="F115" i="9"/>
  <c r="H114" i="9"/>
  <c r="G114" i="9"/>
  <c r="E114" i="9" s="1"/>
  <c r="B114" i="9" s="1"/>
  <c r="F114" i="9"/>
  <c r="H113" i="9"/>
  <c r="G113" i="9"/>
  <c r="E113" i="9" s="1"/>
  <c r="B113" i="9" s="1"/>
  <c r="F113" i="9"/>
  <c r="H112" i="9"/>
  <c r="G112" i="9"/>
  <c r="F112" i="9"/>
  <c r="E112" i="9"/>
  <c r="B112" i="9" s="1"/>
  <c r="H111" i="9"/>
  <c r="G111" i="9"/>
  <c r="F111" i="9"/>
  <c r="B111" i="9" s="1"/>
  <c r="E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E90" i="9" s="1"/>
  <c r="B90" i="9" s="1"/>
  <c r="F90" i="9"/>
  <c r="H89" i="9"/>
  <c r="G89" i="9"/>
  <c r="E89" i="9" s="1"/>
  <c r="B89" i="9" s="1"/>
  <c r="F89" i="9"/>
  <c r="H88" i="9"/>
  <c r="G88" i="9"/>
  <c r="F88" i="9"/>
  <c r="E88" i="9"/>
  <c r="B88" i="9" s="1"/>
  <c r="H87" i="9"/>
  <c r="G87" i="9"/>
  <c r="F87" i="9"/>
  <c r="E87" i="9"/>
  <c r="B87" i="9" s="1"/>
  <c r="H86" i="9"/>
  <c r="G86" i="9"/>
  <c r="E86" i="9" s="1"/>
  <c r="B86" i="9" s="1"/>
  <c r="F86" i="9"/>
  <c r="H85" i="9"/>
  <c r="G85" i="9"/>
  <c r="E85" i="9" s="1"/>
  <c r="B85" i="9" s="1"/>
  <c r="F85" i="9"/>
  <c r="H84" i="9"/>
  <c r="G84" i="9"/>
  <c r="F84" i="9"/>
  <c r="E84" i="9"/>
  <c r="B84" i="9" s="1"/>
  <c r="H83" i="9"/>
  <c r="G83" i="9"/>
  <c r="F83" i="9"/>
  <c r="E83" i="9"/>
  <c r="B83" i="9" s="1"/>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G77" i="9"/>
  <c r="E77" i="9" s="1"/>
  <c r="B77" i="9" s="1"/>
  <c r="F77" i="9"/>
  <c r="H76" i="9"/>
  <c r="G76" i="9"/>
  <c r="F76" i="9"/>
  <c r="E76" i="9"/>
  <c r="B76" i="9" s="1"/>
  <c r="H75" i="9"/>
  <c r="G75" i="9"/>
  <c r="F75" i="9"/>
  <c r="E75" i="9"/>
  <c r="B75" i="9" s="1"/>
  <c r="H74" i="9"/>
  <c r="G74" i="9"/>
  <c r="E74" i="9" s="1"/>
  <c r="B74" i="9" s="1"/>
  <c r="F74" i="9"/>
  <c r="H73" i="9"/>
  <c r="G73" i="9"/>
  <c r="E73" i="9" s="1"/>
  <c r="B73" i="9" s="1"/>
  <c r="F73" i="9"/>
  <c r="H72" i="9"/>
  <c r="G72" i="9"/>
  <c r="F72" i="9"/>
  <c r="E72" i="9"/>
  <c r="B72" i="9" s="1"/>
  <c r="H71" i="9"/>
  <c r="G71" i="9"/>
  <c r="F71" i="9"/>
  <c r="E71" i="9"/>
  <c r="B71" i="9" s="1"/>
  <c r="H70" i="9"/>
  <c r="G70" i="9"/>
  <c r="E70" i="9" s="1"/>
  <c r="B70" i="9" s="1"/>
  <c r="F70" i="9"/>
  <c r="H69" i="9"/>
  <c r="G69" i="9"/>
  <c r="E69" i="9" s="1"/>
  <c r="B69" i="9" s="1"/>
  <c r="F69" i="9"/>
  <c r="H68" i="9"/>
  <c r="G68" i="9"/>
  <c r="F68" i="9"/>
  <c r="E68" i="9"/>
  <c r="B68" i="9" s="1"/>
  <c r="H67" i="9"/>
  <c r="G67" i="9"/>
  <c r="F67" i="9"/>
  <c r="E67" i="9"/>
  <c r="B67" i="9" s="1"/>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E57" i="9" s="1"/>
  <c r="B57" i="9" s="1"/>
  <c r="F57" i="9"/>
  <c r="H56" i="9"/>
  <c r="G56" i="9"/>
  <c r="F56" i="9"/>
  <c r="E56" i="9"/>
  <c r="B56" i="9" s="1"/>
  <c r="H55" i="9"/>
  <c r="G55" i="9"/>
  <c r="F55" i="9"/>
  <c r="E55" i="9"/>
  <c r="B55" i="9" s="1"/>
  <c r="H54" i="9"/>
  <c r="G54" i="9"/>
  <c r="E54" i="9" s="1"/>
  <c r="B54" i="9" s="1"/>
  <c r="F54" i="9"/>
  <c r="H53" i="9"/>
  <c r="G53" i="9"/>
  <c r="F53" i="9"/>
  <c r="H52" i="9"/>
  <c r="E52" i="9" s="1"/>
  <c r="B52" i="9" s="1"/>
  <c r="G52" i="9"/>
  <c r="F52" i="9"/>
  <c r="H51" i="9"/>
  <c r="G51" i="9"/>
  <c r="F51" i="9"/>
  <c r="E51" i="9"/>
  <c r="B51" i="9" s="1"/>
  <c r="H50" i="9"/>
  <c r="G50" i="9"/>
  <c r="E50" i="9" s="1"/>
  <c r="B50" i="9" s="1"/>
  <c r="F50" i="9"/>
  <c r="H49" i="9"/>
  <c r="G49" i="9"/>
  <c r="E49" i="9" s="1"/>
  <c r="B49" i="9" s="1"/>
  <c r="F49" i="9"/>
  <c r="H48" i="9"/>
  <c r="G48" i="9"/>
  <c r="F48" i="9"/>
  <c r="E48" i="9"/>
  <c r="B48" i="9" s="1"/>
  <c r="H47" i="9"/>
  <c r="G47" i="9"/>
  <c r="F47" i="9"/>
  <c r="E47" i="9"/>
  <c r="B47" i="9" s="1"/>
  <c r="H46" i="9"/>
  <c r="G46" i="9"/>
  <c r="E46" i="9" s="1"/>
  <c r="B46" i="9" s="1"/>
  <c r="F46" i="9"/>
  <c r="H45" i="9"/>
  <c r="G45" i="9"/>
  <c r="E45" i="9" s="1"/>
  <c r="B45" i="9" s="1"/>
  <c r="F45" i="9"/>
  <c r="H44" i="9"/>
  <c r="E44" i="9" s="1"/>
  <c r="B44" i="9" s="1"/>
  <c r="G44" i="9"/>
  <c r="F44" i="9"/>
  <c r="H43" i="9"/>
  <c r="E43" i="9" s="1"/>
  <c r="B43" i="9" s="1"/>
  <c r="G43" i="9"/>
  <c r="F43" i="9"/>
  <c r="H42" i="9"/>
  <c r="G42" i="9"/>
  <c r="F42" i="9"/>
  <c r="H41" i="9"/>
  <c r="G41" i="9"/>
  <c r="E41" i="9" s="1"/>
  <c r="B41" i="9" s="1"/>
  <c r="F41" i="9"/>
  <c r="H40" i="9"/>
  <c r="E40" i="9" s="1"/>
  <c r="B40" i="9" s="1"/>
  <c r="G40" i="9"/>
  <c r="F40" i="9"/>
  <c r="H39" i="9"/>
  <c r="G39" i="9"/>
  <c r="F39" i="9"/>
  <c r="E39" i="9"/>
  <c r="B39" i="9" s="1"/>
  <c r="H38" i="9"/>
  <c r="G38" i="9"/>
  <c r="E38" i="9" s="1"/>
  <c r="B38" i="9" s="1"/>
  <c r="F38" i="9"/>
  <c r="H37" i="9"/>
  <c r="G37" i="9"/>
  <c r="E37" i="9" s="1"/>
  <c r="B37" i="9" s="1"/>
  <c r="F37" i="9"/>
  <c r="H36" i="9"/>
  <c r="G36" i="9"/>
  <c r="F36" i="9"/>
  <c r="E36" i="9"/>
  <c r="B36" i="9" s="1"/>
  <c r="H35" i="9"/>
  <c r="E35" i="9" s="1"/>
  <c r="B35" i="9" s="1"/>
  <c r="G35" i="9"/>
  <c r="F35" i="9"/>
  <c r="H34" i="9"/>
  <c r="G34" i="9"/>
  <c r="E34" i="9" s="1"/>
  <c r="B34" i="9" s="1"/>
  <c r="F34" i="9"/>
  <c r="H33" i="9"/>
  <c r="G33" i="9"/>
  <c r="F33" i="9"/>
  <c r="H32" i="9"/>
  <c r="G32" i="9"/>
  <c r="F32" i="9"/>
  <c r="H31" i="9"/>
  <c r="G31" i="9"/>
  <c r="F31" i="9"/>
  <c r="E31" i="9"/>
  <c r="B31" i="9" s="1"/>
  <c r="H30" i="9"/>
  <c r="G30" i="9"/>
  <c r="E30" i="9" s="1"/>
  <c r="B30" i="9" s="1"/>
  <c r="F30" i="9"/>
  <c r="H29" i="9"/>
  <c r="G29" i="9"/>
  <c r="E29" i="9" s="1"/>
  <c r="B29" i="9" s="1"/>
  <c r="F29" i="9"/>
  <c r="H28" i="9"/>
  <c r="G28" i="9"/>
  <c r="F28" i="9"/>
  <c r="E28" i="9"/>
  <c r="B28" i="9" s="1"/>
  <c r="H27" i="9"/>
  <c r="G27" i="9"/>
  <c r="F27" i="9"/>
  <c r="H26" i="9"/>
  <c r="G26" i="9"/>
  <c r="E26" i="9" s="1"/>
  <c r="B26" i="9" s="1"/>
  <c r="F26" i="9"/>
  <c r="H25" i="9"/>
  <c r="G25" i="9"/>
  <c r="E25" i="9" s="1"/>
  <c r="B25" i="9" s="1"/>
  <c r="F25" i="9"/>
  <c r="H24" i="9"/>
  <c r="G24" i="9"/>
  <c r="F24" i="9"/>
  <c r="E24" i="9"/>
  <c r="B24" i="9" s="1"/>
  <c r="H23" i="9"/>
  <c r="G23" i="9"/>
  <c r="F23" i="9"/>
  <c r="E23" i="9"/>
  <c r="B23" i="9" s="1"/>
  <c r="H22" i="9"/>
  <c r="G22" i="9"/>
  <c r="E22" i="9" s="1"/>
  <c r="B22" i="9" s="1"/>
  <c r="F22" i="9"/>
  <c r="F21" i="9"/>
  <c r="F4" i="9"/>
  <c r="O3" i="9"/>
  <c r="G275" i="9" s="1"/>
  <c r="E275" i="9" s="1"/>
  <c r="B275" i="9" s="1"/>
  <c r="I3" i="9"/>
  <c r="G164" i="9" s="1"/>
  <c r="E164" i="9" s="1"/>
  <c r="B164" i="9" s="1"/>
  <c r="H3" i="9"/>
  <c r="G3" i="9"/>
  <c r="D101" i="8"/>
  <c r="D95" i="8"/>
  <c r="D90" i="8"/>
  <c r="D85" i="8"/>
  <c r="D80" i="8"/>
  <c r="D75" i="8"/>
  <c r="D70" i="8"/>
  <c r="D65" i="8"/>
  <c r="D60" i="8"/>
  <c r="D55" i="8"/>
  <c r="D50" i="8"/>
  <c r="D49" i="8" s="1"/>
  <c r="D43" i="8" s="1"/>
  <c r="I35" i="3" s="1"/>
  <c r="D44" i="8"/>
  <c r="D36" i="8"/>
  <c r="D26" i="8"/>
  <c r="D18" i="8"/>
  <c r="D8" i="8"/>
  <c r="D6" i="8" s="1"/>
  <c r="C1481" i="1" s="1"/>
  <c r="E44" i="7"/>
  <c r="D44" i="7"/>
  <c r="E39" i="7"/>
  <c r="D39" i="7"/>
  <c r="D38" i="7" s="1"/>
  <c r="E38" i="7"/>
  <c r="E30" i="7"/>
  <c r="D30" i="7"/>
  <c r="D22" i="7" s="1"/>
  <c r="E23" i="7"/>
  <c r="E22" i="7" s="1"/>
  <c r="I30" i="3" s="1"/>
  <c r="D23" i="7"/>
  <c r="E14" i="7"/>
  <c r="D14" i="7"/>
  <c r="E7" i="7"/>
  <c r="D7" i="7"/>
  <c r="D6" i="7" s="1"/>
  <c r="E6" i="7"/>
  <c r="E5" i="7" s="1"/>
  <c r="I29" i="3" s="1"/>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I27"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F54" i="6" s="1"/>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D258" i="5"/>
  <c r="F258" i="5" s="1"/>
  <c r="F257" i="5"/>
  <c r="F256" i="5"/>
  <c r="F255" i="5"/>
  <c r="F254" i="5"/>
  <c r="F253" i="5"/>
  <c r="F252" i="5"/>
  <c r="F251" i="5"/>
  <c r="E250" i="5"/>
  <c r="F250" i="5" s="1"/>
  <c r="D250" i="5"/>
  <c r="F249" i="5"/>
  <c r="F248" i="5"/>
  <c r="F247" i="5"/>
  <c r="E246" i="5"/>
  <c r="E245" i="5" s="1"/>
  <c r="D1222" i="1" s="1"/>
  <c r="D246" i="5"/>
  <c r="F244" i="5"/>
  <c r="F243" i="5"/>
  <c r="E242" i="5"/>
  <c r="D242" i="5"/>
  <c r="F242" i="5" s="1"/>
  <c r="F241" i="5"/>
  <c r="F240" i="5"/>
  <c r="E239" i="5"/>
  <c r="F239" i="5" s="1"/>
  <c r="D239" i="5"/>
  <c r="D238"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E190" i="5" s="1"/>
  <c r="H310" i="9" s="1"/>
  <c r="D191" i="5"/>
  <c r="D190" i="5"/>
  <c r="F189" i="5"/>
  <c r="F188" i="5"/>
  <c r="F187" i="5"/>
  <c r="F186" i="5"/>
  <c r="F185" i="5"/>
  <c r="F184" i="5"/>
  <c r="F183" i="5"/>
  <c r="F182" i="5"/>
  <c r="F181" i="5"/>
  <c r="E180" i="5"/>
  <c r="D180" i="5"/>
  <c r="F179" i="5"/>
  <c r="F178" i="5"/>
  <c r="E177" i="5"/>
  <c r="H308" i="9" s="1"/>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1" i="9" s="1"/>
  <c r="D149" i="5"/>
  <c r="G291" i="9" s="1"/>
  <c r="F148" i="5"/>
  <c r="F147" i="5"/>
  <c r="D146" i="5"/>
  <c r="F145" i="5"/>
  <c r="F144" i="5"/>
  <c r="F143" i="5"/>
  <c r="E142" i="5"/>
  <c r="F142" i="5" s="1"/>
  <c r="D142" i="5"/>
  <c r="F141" i="5"/>
  <c r="F140" i="5"/>
  <c r="F139" i="5"/>
  <c r="F138" i="5"/>
  <c r="F137" i="5"/>
  <c r="F136" i="5"/>
  <c r="F135" i="5"/>
  <c r="E135" i="5"/>
  <c r="D135" i="5"/>
  <c r="E134" i="5"/>
  <c r="F134" i="5" s="1"/>
  <c r="D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90" i="9" s="1"/>
  <c r="D87" i="5"/>
  <c r="F87" i="5" s="1"/>
  <c r="F86" i="5"/>
  <c r="F85" i="5"/>
  <c r="F84" i="5"/>
  <c r="F83" i="5"/>
  <c r="F82" i="5"/>
  <c r="F81" i="5"/>
  <c r="F80" i="5"/>
  <c r="E79" i="5"/>
  <c r="F79" i="5" s="1"/>
  <c r="D79" i="5"/>
  <c r="E78" i="5"/>
  <c r="D1056" i="1" s="1"/>
  <c r="D78" i="5"/>
  <c r="F77" i="5"/>
  <c r="F76" i="5"/>
  <c r="F75" i="5"/>
  <c r="F74" i="5"/>
  <c r="F73" i="5"/>
  <c r="F72" i="5"/>
  <c r="F71" i="5"/>
  <c r="E70" i="5"/>
  <c r="D70" i="5"/>
  <c r="E69" i="5"/>
  <c r="D1047" i="1" s="1"/>
  <c r="F67" i="5"/>
  <c r="F66" i="5"/>
  <c r="F65" i="5"/>
  <c r="F64" i="5"/>
  <c r="E63" i="5"/>
  <c r="D1041" i="1" s="1"/>
  <c r="D63" i="5"/>
  <c r="F62" i="5"/>
  <c r="F61" i="5"/>
  <c r="F60" i="5"/>
  <c r="F59" i="5"/>
  <c r="F58" i="5"/>
  <c r="F57" i="5"/>
  <c r="E56" i="5"/>
  <c r="F56" i="5" s="1"/>
  <c r="D56" i="5"/>
  <c r="F55" i="5"/>
  <c r="F54" i="5"/>
  <c r="F53"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F13" i="5"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E629" i="4"/>
  <c r="D629" i="4"/>
  <c r="F629" i="4" s="1"/>
  <c r="F628" i="4"/>
  <c r="F627" i="4"/>
  <c r="E626" i="4"/>
  <c r="E625" i="4" s="1"/>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3" i="9" s="1"/>
  <c r="D603" i="4"/>
  <c r="G143" i="9" s="1"/>
  <c r="E143" i="9" s="1"/>
  <c r="B143" i="9" s="1"/>
  <c r="F602" i="4"/>
  <c r="F601" i="4"/>
  <c r="F600" i="4"/>
  <c r="E599" i="4"/>
  <c r="D599" i="4"/>
  <c r="F598" i="4"/>
  <c r="F597" i="4"/>
  <c r="F596" i="4"/>
  <c r="F595" i="4"/>
  <c r="E594" i="4"/>
  <c r="D594" i="4"/>
  <c r="F592" i="4"/>
  <c r="F591" i="4"/>
  <c r="E590" i="4"/>
  <c r="D590" i="4"/>
  <c r="F590" i="4" s="1"/>
  <c r="F589" i="4"/>
  <c r="F588" i="4"/>
  <c r="E587" i="4"/>
  <c r="D587" i="4"/>
  <c r="F587" i="4" s="1"/>
  <c r="F586" i="4"/>
  <c r="E585" i="4"/>
  <c r="D585" i="4"/>
  <c r="F585" i="4" s="1"/>
  <c r="F584" i="4"/>
  <c r="F583" i="4"/>
  <c r="F582" i="4"/>
  <c r="F581" i="4"/>
  <c r="E581" i="4"/>
  <c r="E580" i="4" s="1"/>
  <c r="D581" i="4"/>
  <c r="F579" i="4"/>
  <c r="F578" i="4"/>
  <c r="F577" i="4"/>
  <c r="E577" i="4"/>
  <c r="D577" i="4"/>
  <c r="F576" i="4"/>
  <c r="F575" i="4"/>
  <c r="F574" i="4"/>
  <c r="E574" i="4"/>
  <c r="D574" i="4"/>
  <c r="F573" i="4"/>
  <c r="F572" i="4"/>
  <c r="E571" i="4"/>
  <c r="E567" i="4" s="1"/>
  <c r="D571" i="4"/>
  <c r="F571" i="4" s="1"/>
  <c r="F570" i="4"/>
  <c r="F569" i="4"/>
  <c r="F568" i="4"/>
  <c r="E568" i="4"/>
  <c r="D568" i="4"/>
  <c r="D567" i="4"/>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E529" i="4" s="1"/>
  <c r="D535" i="4"/>
  <c r="F535" i="4" s="1"/>
  <c r="F534" i="4"/>
  <c r="F533" i="4"/>
  <c r="F532" i="4"/>
  <c r="F531" i="4"/>
  <c r="E530" i="4"/>
  <c r="D530" i="4"/>
  <c r="F527" i="4"/>
  <c r="F526" i="4"/>
  <c r="F525" i="4"/>
  <c r="E525" i="4"/>
  <c r="D525" i="4"/>
  <c r="F524" i="4"/>
  <c r="F523" i="4"/>
  <c r="E522" i="4"/>
  <c r="D522" i="4"/>
  <c r="F522" i="4" s="1"/>
  <c r="F521" i="4"/>
  <c r="F520" i="4"/>
  <c r="E519" i="4"/>
  <c r="D519" i="4"/>
  <c r="F519" i="4" s="1"/>
  <c r="F518" i="4"/>
  <c r="F517" i="4"/>
  <c r="E516" i="4"/>
  <c r="E515" i="4" s="1"/>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E484" i="4" s="1"/>
  <c r="D485" i="4"/>
  <c r="F483" i="4"/>
  <c r="F482" i="4"/>
  <c r="E481" i="4"/>
  <c r="D481" i="4"/>
  <c r="F481" i="4" s="1"/>
  <c r="F480" i="4"/>
  <c r="F479" i="4"/>
  <c r="E478" i="4"/>
  <c r="D478" i="4"/>
  <c r="F478" i="4" s="1"/>
  <c r="F477" i="4"/>
  <c r="F476" i="4"/>
  <c r="F475" i="4"/>
  <c r="F474" i="4"/>
  <c r="E473" i="4"/>
  <c r="D473" i="4"/>
  <c r="F473" i="4" s="1"/>
  <c r="D472" i="4"/>
  <c r="F472" i="4" s="1"/>
  <c r="F471" i="4"/>
  <c r="F470" i="4"/>
  <c r="E469" i="4"/>
  <c r="D469" i="4"/>
  <c r="F469" i="4" s="1"/>
  <c r="F468" i="4"/>
  <c r="F467" i="4"/>
  <c r="F466" i="4"/>
  <c r="E466" i="4"/>
  <c r="E459" i="4" s="1"/>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E421" i="4" s="1"/>
  <c r="D435" i="4"/>
  <c r="F434" i="4"/>
  <c r="F433" i="4"/>
  <c r="F432" i="4"/>
  <c r="F431" i="4"/>
  <c r="E430" i="4"/>
  <c r="D430" i="4"/>
  <c r="F430" i="4" s="1"/>
  <c r="F429" i="4"/>
  <c r="F428" i="4"/>
  <c r="F427" i="4"/>
  <c r="E427" i="4"/>
  <c r="D427" i="4"/>
  <c r="F426" i="4"/>
  <c r="F425" i="4"/>
  <c r="F424" i="4"/>
  <c r="F423" i="4"/>
  <c r="E422" i="4"/>
  <c r="D422" i="4"/>
  <c r="F418" i="4"/>
  <c r="E418" i="4"/>
  <c r="D418" i="4"/>
  <c r="F417" i="4"/>
  <c r="E417" i="4"/>
  <c r="D417" i="4"/>
  <c r="D644" i="4" s="1"/>
  <c r="F644" i="4" s="1"/>
  <c r="E416" i="4"/>
  <c r="D411" i="1" s="1"/>
  <c r="D416" i="4"/>
  <c r="F411" i="4"/>
  <c r="F410" i="4"/>
  <c r="F409" i="4"/>
  <c r="F406" i="4"/>
  <c r="F405" i="4"/>
  <c r="F404" i="4"/>
  <c r="F403" i="4"/>
  <c r="E402" i="4"/>
  <c r="D397" i="1" s="1"/>
  <c r="D402" i="4"/>
  <c r="F401" i="4"/>
  <c r="E400" i="4"/>
  <c r="D400" i="4"/>
  <c r="F400" i="4" s="1"/>
  <c r="F399" i="4"/>
  <c r="F398" i="4"/>
  <c r="F397" i="4"/>
  <c r="E397" i="4"/>
  <c r="D397" i="4"/>
  <c r="E396" i="4"/>
  <c r="D396" i="4"/>
  <c r="F396" i="4" s="1"/>
  <c r="F395" i="4"/>
  <c r="F394" i="4"/>
  <c r="F393" i="4"/>
  <c r="F392" i="4"/>
  <c r="E391" i="4"/>
  <c r="D386" i="1" s="1"/>
  <c r="D391" i="4"/>
  <c r="F391" i="4" s="1"/>
  <c r="F390" i="4"/>
  <c r="F389" i="4"/>
  <c r="E388" i="4"/>
  <c r="D388" i="4"/>
  <c r="F388" i="4" s="1"/>
  <c r="F387" i="4"/>
  <c r="F386" i="4"/>
  <c r="F385" i="4"/>
  <c r="F384" i="4"/>
  <c r="F383" i="4"/>
  <c r="E383" i="4"/>
  <c r="D383" i="4"/>
  <c r="F382" i="4"/>
  <c r="F381" i="4"/>
  <c r="F380" i="4"/>
  <c r="F379" i="4"/>
  <c r="E378" i="4"/>
  <c r="F378" i="4" s="1"/>
  <c r="D378" i="4"/>
  <c r="F377" i="4"/>
  <c r="F376" i="4"/>
  <c r="F375" i="4"/>
  <c r="F374" i="4"/>
  <c r="F373" i="4"/>
  <c r="F372" i="4"/>
  <c r="F371" i="4"/>
  <c r="F370" i="4"/>
  <c r="E369" i="4"/>
  <c r="D369" i="4"/>
  <c r="F369" i="4" s="1"/>
  <c r="F368" i="4"/>
  <c r="F367" i="4"/>
  <c r="F366" i="4"/>
  <c r="F365" i="4"/>
  <c r="E364" i="4"/>
  <c r="D364" i="4"/>
  <c r="F364" i="4" s="1"/>
  <c r="D363" i="4"/>
  <c r="F362" i="4"/>
  <c r="F361" i="4"/>
  <c r="F360" i="4"/>
  <c r="F359" i="4"/>
  <c r="F358" i="4"/>
  <c r="F357" i="4"/>
  <c r="E356" i="4"/>
  <c r="D356" i="4"/>
  <c r="F355" i="4"/>
  <c r="F354" i="4"/>
  <c r="F353" i="4"/>
  <c r="F352" i="4"/>
  <c r="E352" i="4"/>
  <c r="D352" i="4"/>
  <c r="E351" i="4"/>
  <c r="F349" i="4"/>
  <c r="E348" i="4"/>
  <c r="D348" i="4"/>
  <c r="F348" i="4" s="1"/>
  <c r="F347" i="4"/>
  <c r="F346" i="4"/>
  <c r="E345" i="4"/>
  <c r="D345" i="4"/>
  <c r="E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1" i="1" s="1"/>
  <c r="D326" i="4"/>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E224" i="4" s="1"/>
  <c r="D236" i="4"/>
  <c r="F235" i="4"/>
  <c r="F234" i="4"/>
  <c r="F233" i="4"/>
  <c r="F232" i="4"/>
  <c r="E231" i="4"/>
  <c r="D231" i="4"/>
  <c r="F230" i="4"/>
  <c r="F229" i="4"/>
  <c r="F228" i="4"/>
  <c r="E228" i="4"/>
  <c r="D228" i="4"/>
  <c r="F227" i="4"/>
  <c r="F226" i="4"/>
  <c r="F225" i="4"/>
  <c r="E225" i="4"/>
  <c r="D225" i="4"/>
  <c r="F223" i="4"/>
  <c r="F222" i="4"/>
  <c r="F221" i="4"/>
  <c r="F220" i="4"/>
  <c r="E219" i="4"/>
  <c r="D219" i="4"/>
  <c r="F219" i="4" s="1"/>
  <c r="F218" i="4"/>
  <c r="F217" i="4"/>
  <c r="F216" i="4"/>
  <c r="E216" i="4"/>
  <c r="E215" i="4" s="1"/>
  <c r="D216" i="4"/>
  <c r="D215" i="4"/>
  <c r="F215" i="4" s="1"/>
  <c r="F214" i="4"/>
  <c r="F213" i="4"/>
  <c r="F212" i="4"/>
  <c r="F211" i="4"/>
  <c r="E210" i="4"/>
  <c r="D210" i="4"/>
  <c r="F210" i="4" s="1"/>
  <c r="F209" i="4"/>
  <c r="F208" i="4"/>
  <c r="F207" i="4"/>
  <c r="F206" i="4"/>
  <c r="F205" i="4"/>
  <c r="F204" i="4"/>
  <c r="F203" i="4"/>
  <c r="E202" i="4"/>
  <c r="F202" i="4" s="1"/>
  <c r="D202" i="4"/>
  <c r="F201" i="4"/>
  <c r="F200" i="4"/>
  <c r="F199" i="4"/>
  <c r="F198" i="4"/>
  <c r="E197" i="4"/>
  <c r="D197" i="4"/>
  <c r="F197" i="4" s="1"/>
  <c r="D196" i="4"/>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0" i="1" s="1"/>
  <c r="D164" i="4"/>
  <c r="F162" i="4"/>
  <c r="F161" i="4"/>
  <c r="F160" i="4"/>
  <c r="E159" i="4"/>
  <c r="D159" i="4"/>
  <c r="F158" i="4"/>
  <c r="F157" i="4"/>
  <c r="F156" i="4"/>
  <c r="F155" i="4"/>
  <c r="F154" i="4"/>
  <c r="E153" i="4"/>
  <c r="D153" i="4"/>
  <c r="F150" i="4"/>
  <c r="F149" i="4"/>
  <c r="F148" i="4"/>
  <c r="F147" i="4"/>
  <c r="F146" i="4"/>
  <c r="F145" i="4"/>
  <c r="F144" i="4"/>
  <c r="F143" i="4"/>
  <c r="F142" i="4"/>
  <c r="F141" i="4"/>
  <c r="E140" i="4"/>
  <c r="D140" i="4"/>
  <c r="D139" i="4" s="1"/>
  <c r="F139" i="4" s="1"/>
  <c r="E139" i="4"/>
  <c r="F138" i="4"/>
  <c r="F137" i="4"/>
  <c r="F136" i="4"/>
  <c r="F135" i="4"/>
  <c r="F134" i="4"/>
  <c r="E134" i="4"/>
  <c r="E133" i="4" s="1"/>
  <c r="D134" i="4"/>
  <c r="D133" i="4"/>
  <c r="F133" i="4" s="1"/>
  <c r="F132" i="4"/>
  <c r="F131" i="4"/>
  <c r="F130" i="4"/>
  <c r="F129" i="4"/>
  <c r="F128" i="4"/>
  <c r="E128" i="4"/>
  <c r="D128" i="4"/>
  <c r="F127" i="4"/>
  <c r="F126" i="4"/>
  <c r="E125" i="4"/>
  <c r="E124" i="4" s="1"/>
  <c r="F124" i="4" s="1"/>
  <c r="D125" i="4"/>
  <c r="F125" i="4" s="1"/>
  <c r="D124" i="4"/>
  <c r="F123" i="4"/>
  <c r="F122" i="4"/>
  <c r="F121" i="4"/>
  <c r="F120" i="4"/>
  <c r="E120" i="4"/>
  <c r="D120" i="4"/>
  <c r="F119" i="4"/>
  <c r="F118" i="4"/>
  <c r="F117" i="4"/>
  <c r="F116" i="4"/>
  <c r="F115" i="4"/>
  <c r="F114" i="4"/>
  <c r="F113" i="4"/>
  <c r="E112" i="4"/>
  <c r="D112" i="4"/>
  <c r="F112" i="4" s="1"/>
  <c r="F111" i="4"/>
  <c r="F110" i="4"/>
  <c r="F109" i="4"/>
  <c r="F108" i="4"/>
  <c r="F107" i="4"/>
  <c r="E107" i="4"/>
  <c r="E106" i="4" s="1"/>
  <c r="D107" i="4"/>
  <c r="F105" i="4"/>
  <c r="F104" i="4"/>
  <c r="F103" i="4"/>
  <c r="F102" i="4"/>
  <c r="F101" i="4"/>
  <c r="F100" i="4"/>
  <c r="F99" i="4"/>
  <c r="E98" i="4"/>
  <c r="D98" i="4"/>
  <c r="F98" i="4" s="1"/>
  <c r="F97" i="4"/>
  <c r="F96" i="4"/>
  <c r="F95" i="4"/>
  <c r="F94" i="4"/>
  <c r="F93" i="4"/>
  <c r="F92" i="4"/>
  <c r="E91" i="4"/>
  <c r="E82" i="4" s="1"/>
  <c r="D78" i="1" s="1"/>
  <c r="D91" i="4"/>
  <c r="D82" i="4" s="1"/>
  <c r="F90" i="4"/>
  <c r="F89" i="4"/>
  <c r="F88" i="4"/>
  <c r="F87" i="4"/>
  <c r="F86" i="4"/>
  <c r="F85" i="4"/>
  <c r="F84" i="4"/>
  <c r="E83" i="4"/>
  <c r="F83" i="4" s="1"/>
  <c r="D83" i="4"/>
  <c r="F81" i="4"/>
  <c r="F80" i="4"/>
  <c r="F79" i="4"/>
  <c r="F78" i="4"/>
  <c r="E77" i="4"/>
  <c r="D77" i="4"/>
  <c r="F77" i="4" s="1"/>
  <c r="F76" i="4"/>
  <c r="F75" i="4"/>
  <c r="E74" i="4"/>
  <c r="D74" i="4"/>
  <c r="F73" i="4"/>
  <c r="F72" i="4"/>
  <c r="F71" i="4"/>
  <c r="E71" i="4"/>
  <c r="D71" i="4"/>
  <c r="F70" i="4"/>
  <c r="F69" i="4"/>
  <c r="F68" i="4"/>
  <c r="E68" i="4"/>
  <c r="D68" i="4"/>
  <c r="F67" i="4"/>
  <c r="F66" i="4"/>
  <c r="E65" i="4"/>
  <c r="D65" i="4"/>
  <c r="F65" i="4" s="1"/>
  <c r="F64" i="4"/>
  <c r="F63" i="4"/>
  <c r="E62" i="4"/>
  <c r="D62" i="4"/>
  <c r="F62" i="4" s="1"/>
  <c r="F61" i="4"/>
  <c r="F60" i="4"/>
  <c r="E59" i="4"/>
  <c r="F59" i="4" s="1"/>
  <c r="D59" i="4"/>
  <c r="F58" i="4"/>
  <c r="F57" i="4"/>
  <c r="F56" i="4"/>
  <c r="F55" i="4"/>
  <c r="E54" i="4"/>
  <c r="D54" i="4"/>
  <c r="F53" i="4"/>
  <c r="F52" i="4"/>
  <c r="F51" i="4"/>
  <c r="E51" i="4"/>
  <c r="D51" i="4"/>
  <c r="D50"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I36" i="3"/>
  <c r="G36" i="3"/>
  <c r="B36" i="3"/>
  <c r="G35" i="3"/>
  <c r="B35" i="3"/>
  <c r="G34" i="3"/>
  <c r="B34" i="3"/>
  <c r="I33" i="3"/>
  <c r="G33" i="3"/>
  <c r="B33" i="3"/>
  <c r="I32" i="3"/>
  <c r="H32" i="3"/>
  <c r="G32" i="3"/>
  <c r="B32" i="3"/>
  <c r="I31" i="3"/>
  <c r="H31" i="3"/>
  <c r="G31" i="3"/>
  <c r="B31" i="3"/>
  <c r="H30" i="3"/>
  <c r="G30" i="3"/>
  <c r="B30" i="3"/>
  <c r="H29"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G1580" i="1" s="1"/>
  <c r="H1579" i="1"/>
  <c r="C1579" i="1"/>
  <c r="G1579" i="1" s="1"/>
  <c r="G1578" i="1"/>
  <c r="C1578" i="1"/>
  <c r="H1578" i="1" s="1"/>
  <c r="G1577" i="1"/>
  <c r="C1577" i="1"/>
  <c r="H1577" i="1" s="1"/>
  <c r="C1576" i="1"/>
  <c r="G1576" i="1" s="1"/>
  <c r="H1575" i="1"/>
  <c r="G1575" i="1"/>
  <c r="C1575" i="1"/>
  <c r="H1574" i="1"/>
  <c r="G1574" i="1"/>
  <c r="C1574" i="1"/>
  <c r="G1573" i="1"/>
  <c r="C1573" i="1"/>
  <c r="H1573" i="1" s="1"/>
  <c r="H1572" i="1"/>
  <c r="C1572" i="1"/>
  <c r="G1572" i="1" s="1"/>
  <c r="H1571" i="1"/>
  <c r="G1571" i="1"/>
  <c r="C1571" i="1"/>
  <c r="C1570" i="1"/>
  <c r="H1570" i="1" s="1"/>
  <c r="G1569" i="1"/>
  <c r="C1569" i="1"/>
  <c r="H1569" i="1" s="1"/>
  <c r="C1568" i="1"/>
  <c r="G1568" i="1" s="1"/>
  <c r="H1567" i="1"/>
  <c r="G1567" i="1"/>
  <c r="C1567" i="1"/>
  <c r="H1566" i="1"/>
  <c r="G1566" i="1"/>
  <c r="C1566" i="1"/>
  <c r="C1565" i="1"/>
  <c r="H1565" i="1" s="1"/>
  <c r="H1564" i="1"/>
  <c r="C1564" i="1"/>
  <c r="G1564" i="1" s="1"/>
  <c r="H1563" i="1"/>
  <c r="G1563" i="1"/>
  <c r="C1563" i="1"/>
  <c r="C1562" i="1"/>
  <c r="H1562" i="1" s="1"/>
  <c r="G1561" i="1"/>
  <c r="C1561" i="1"/>
  <c r="H1561" i="1" s="1"/>
  <c r="C1560" i="1"/>
  <c r="G1560" i="1" s="1"/>
  <c r="H1559" i="1"/>
  <c r="G1559" i="1"/>
  <c r="C1559" i="1"/>
  <c r="H1558" i="1"/>
  <c r="G1558" i="1"/>
  <c r="C1558" i="1"/>
  <c r="C1557" i="1"/>
  <c r="H1557" i="1" s="1"/>
  <c r="H1556" i="1"/>
  <c r="C1556" i="1"/>
  <c r="G1556" i="1" s="1"/>
  <c r="H1555" i="1"/>
  <c r="G1555" i="1"/>
  <c r="C1555" i="1"/>
  <c r="G1554" i="1"/>
  <c r="C1554" i="1"/>
  <c r="H1554" i="1" s="1"/>
  <c r="G1553" i="1"/>
  <c r="C1553" i="1"/>
  <c r="H1553" i="1" s="1"/>
  <c r="H1552" i="1"/>
  <c r="C1552" i="1"/>
  <c r="G1552" i="1" s="1"/>
  <c r="H1551" i="1"/>
  <c r="G1551" i="1"/>
  <c r="C1551" i="1"/>
  <c r="H1550" i="1"/>
  <c r="G1550" i="1"/>
  <c r="C1550" i="1"/>
  <c r="G1549" i="1"/>
  <c r="C1549" i="1"/>
  <c r="H1549" i="1" s="1"/>
  <c r="H1548" i="1"/>
  <c r="C1548" i="1"/>
  <c r="G1548" i="1" s="1"/>
  <c r="H1547" i="1"/>
  <c r="G1547" i="1"/>
  <c r="C1547" i="1"/>
  <c r="G1546" i="1"/>
  <c r="C1546" i="1"/>
  <c r="H1546" i="1" s="1"/>
  <c r="G1545" i="1"/>
  <c r="C1545" i="1"/>
  <c r="H1545" i="1" s="1"/>
  <c r="H1544" i="1"/>
  <c r="C1544" i="1"/>
  <c r="G1544" i="1" s="1"/>
  <c r="H1543" i="1"/>
  <c r="G1543" i="1"/>
  <c r="C1543" i="1"/>
  <c r="H1542" i="1"/>
  <c r="G1542" i="1"/>
  <c r="C1542" i="1"/>
  <c r="G1541" i="1"/>
  <c r="C1541" i="1"/>
  <c r="H1541" i="1" s="1"/>
  <c r="H1540" i="1"/>
  <c r="C1540" i="1"/>
  <c r="G1540" i="1" s="1"/>
  <c r="H1539" i="1"/>
  <c r="G1539" i="1"/>
  <c r="C1539" i="1"/>
  <c r="C1538" i="1"/>
  <c r="H1538" i="1" s="1"/>
  <c r="G1537" i="1"/>
  <c r="C1537" i="1"/>
  <c r="H1537" i="1" s="1"/>
  <c r="C1536" i="1"/>
  <c r="G1536" i="1" s="1"/>
  <c r="H1535" i="1"/>
  <c r="G1535" i="1"/>
  <c r="C1535" i="1"/>
  <c r="H1534" i="1"/>
  <c r="G1534" i="1"/>
  <c r="C1534" i="1"/>
  <c r="C1533" i="1"/>
  <c r="H1533" i="1" s="1"/>
  <c r="H1532" i="1"/>
  <c r="C1532" i="1"/>
  <c r="G1532" i="1" s="1"/>
  <c r="H1531" i="1"/>
  <c r="G1531" i="1"/>
  <c r="C1531" i="1"/>
  <c r="C1530" i="1"/>
  <c r="H1530" i="1" s="1"/>
  <c r="G1529" i="1"/>
  <c r="C1529" i="1"/>
  <c r="H1529" i="1" s="1"/>
  <c r="C1528" i="1"/>
  <c r="G1528" i="1" s="1"/>
  <c r="H1527" i="1"/>
  <c r="G1527" i="1"/>
  <c r="C1527" i="1"/>
  <c r="H1526" i="1"/>
  <c r="G1526" i="1"/>
  <c r="C1526" i="1"/>
  <c r="C1525" i="1"/>
  <c r="H1525" i="1" s="1"/>
  <c r="H1523" i="1"/>
  <c r="G1523" i="1"/>
  <c r="C1523" i="1"/>
  <c r="C1522" i="1"/>
  <c r="H1522" i="1" s="1"/>
  <c r="G1521" i="1"/>
  <c r="C1521" i="1"/>
  <c r="H1521" i="1" s="1"/>
  <c r="C1520" i="1"/>
  <c r="G1520" i="1" s="1"/>
  <c r="H1519" i="1"/>
  <c r="G1519" i="1"/>
  <c r="C1519" i="1"/>
  <c r="C1516" i="1"/>
  <c r="G1516" i="1" s="1"/>
  <c r="C1515" i="1"/>
  <c r="H1515" i="1" s="1"/>
  <c r="G1514" i="1"/>
  <c r="C1514" i="1"/>
  <c r="H1514" i="1" s="1"/>
  <c r="G1513" i="1"/>
  <c r="C1513" i="1"/>
  <c r="H1513" i="1" s="1"/>
  <c r="H1512" i="1"/>
  <c r="C1512" i="1"/>
  <c r="G1512" i="1" s="1"/>
  <c r="C1511" i="1"/>
  <c r="G1511" i="1" s="1"/>
  <c r="H1510" i="1"/>
  <c r="G1510" i="1"/>
  <c r="C1510" i="1"/>
  <c r="G1509" i="1"/>
  <c r="C1509" i="1"/>
  <c r="H1509" i="1" s="1"/>
  <c r="H1508" i="1"/>
  <c r="C1508" i="1"/>
  <c r="G1508" i="1" s="1"/>
  <c r="H1507" i="1"/>
  <c r="G1507" i="1"/>
  <c r="C1507" i="1"/>
  <c r="C1506" i="1"/>
  <c r="H1506" i="1" s="1"/>
  <c r="G1505" i="1"/>
  <c r="C1505" i="1"/>
  <c r="H1505" i="1" s="1"/>
  <c r="C1504" i="1"/>
  <c r="G1504" i="1" s="1"/>
  <c r="C1503" i="1"/>
  <c r="H1503" i="1" s="1"/>
  <c r="C1502" i="1"/>
  <c r="H1502" i="1" s="1"/>
  <c r="C1501" i="1"/>
  <c r="H1501" i="1" s="1"/>
  <c r="H1500" i="1"/>
  <c r="C1500" i="1"/>
  <c r="G1500" i="1" s="1"/>
  <c r="C1498" i="1"/>
  <c r="G1497" i="1"/>
  <c r="C1497" i="1"/>
  <c r="H1497" i="1" s="1"/>
  <c r="C1496" i="1"/>
  <c r="H1495" i="1"/>
  <c r="G1495" i="1"/>
  <c r="C1495" i="1"/>
  <c r="H1494" i="1"/>
  <c r="G1494" i="1"/>
  <c r="C1494" i="1"/>
  <c r="C1493" i="1"/>
  <c r="H1492" i="1"/>
  <c r="C1492" i="1"/>
  <c r="G1492" i="1" s="1"/>
  <c r="C1491" i="1"/>
  <c r="H1491" i="1" s="1"/>
  <c r="C1490" i="1"/>
  <c r="G1489" i="1"/>
  <c r="C1489" i="1"/>
  <c r="H1489" i="1" s="1"/>
  <c r="C1488" i="1"/>
  <c r="H1487" i="1"/>
  <c r="G1487" i="1"/>
  <c r="C1487" i="1"/>
  <c r="H1486" i="1"/>
  <c r="G1486" i="1"/>
  <c r="C1486" i="1"/>
  <c r="C1485" i="1"/>
  <c r="C1484" i="1"/>
  <c r="G1484" i="1" s="1"/>
  <c r="C1482" i="1"/>
  <c r="C1480" i="1"/>
  <c r="D1479" i="1"/>
  <c r="C1479" i="1"/>
  <c r="G1478" i="1"/>
  <c r="D1478" i="1"/>
  <c r="C1478" i="1"/>
  <c r="J1478" i="1" s="1"/>
  <c r="G1477" i="1"/>
  <c r="D1477" i="1"/>
  <c r="C1477" i="1"/>
  <c r="H1476" i="1"/>
  <c r="D1476" i="1"/>
  <c r="C1476" i="1"/>
  <c r="H1475" i="1"/>
  <c r="D1475" i="1"/>
  <c r="C1475" i="1"/>
  <c r="G1475" i="1" s="1"/>
  <c r="D1474" i="1"/>
  <c r="C1474" i="1"/>
  <c r="J1474" i="1" s="1"/>
  <c r="G1473" i="1"/>
  <c r="D1473" i="1"/>
  <c r="C1473" i="1"/>
  <c r="J1473" i="1" s="1"/>
  <c r="G1472" i="1"/>
  <c r="D1472" i="1"/>
  <c r="C1472" i="1"/>
  <c r="D1471" i="1"/>
  <c r="C1471" i="1"/>
  <c r="H1470" i="1"/>
  <c r="D1470" i="1"/>
  <c r="C1470" i="1"/>
  <c r="G1470" i="1" s="1"/>
  <c r="H1469" i="1"/>
  <c r="D1469" i="1"/>
  <c r="C1469" i="1"/>
  <c r="G1469" i="1" s="1"/>
  <c r="D1468" i="1"/>
  <c r="C1468" i="1"/>
  <c r="G1467" i="1"/>
  <c r="D1467" i="1"/>
  <c r="C1467" i="1"/>
  <c r="J1467" i="1" s="1"/>
  <c r="G1466" i="1"/>
  <c r="D1466" i="1"/>
  <c r="C1466" i="1"/>
  <c r="D1465" i="1"/>
  <c r="C1465" i="1"/>
  <c r="J1464" i="1"/>
  <c r="D1464" i="1"/>
  <c r="C1464" i="1"/>
  <c r="G1463" i="1"/>
  <c r="D1463" i="1"/>
  <c r="C1463" i="1"/>
  <c r="J1463" i="1" s="1"/>
  <c r="G1462" i="1"/>
  <c r="D1462" i="1"/>
  <c r="C1462" i="1"/>
  <c r="D1461" i="1"/>
  <c r="G1461" i="1" s="1"/>
  <c r="C1461" i="1"/>
  <c r="H1460" i="1"/>
  <c r="G1460" i="1"/>
  <c r="D1460" i="1"/>
  <c r="C1460" i="1"/>
  <c r="J1460" i="1" s="1"/>
  <c r="D1459" i="1"/>
  <c r="C1459" i="1"/>
  <c r="D1458" i="1"/>
  <c r="C1458" i="1"/>
  <c r="G1457" i="1"/>
  <c r="D1457" i="1"/>
  <c r="C1457" i="1"/>
  <c r="H1456" i="1"/>
  <c r="G1456" i="1"/>
  <c r="I1456" i="1" s="1"/>
  <c r="D1456" i="1"/>
  <c r="C1456" i="1"/>
  <c r="J1456" i="1" s="1"/>
  <c r="J1455" i="1"/>
  <c r="D1455" i="1"/>
  <c r="C1455" i="1"/>
  <c r="G1454" i="1"/>
  <c r="D1454" i="1"/>
  <c r="C1454" i="1"/>
  <c r="D1453" i="1"/>
  <c r="G1453" i="1" s="1"/>
  <c r="C1453" i="1"/>
  <c r="H1452" i="1"/>
  <c r="G1452" i="1"/>
  <c r="D1452" i="1"/>
  <c r="C1452" i="1"/>
  <c r="J1452" i="1" s="1"/>
  <c r="D1451" i="1"/>
  <c r="C1451" i="1"/>
  <c r="D1450" i="1"/>
  <c r="C1450" i="1"/>
  <c r="G1449" i="1"/>
  <c r="D1449" i="1"/>
  <c r="C1449" i="1"/>
  <c r="H1448" i="1"/>
  <c r="G1448" i="1"/>
  <c r="I1448" i="1" s="1"/>
  <c r="D1448" i="1"/>
  <c r="C1448" i="1"/>
  <c r="J1448" i="1" s="1"/>
  <c r="J1447" i="1"/>
  <c r="D1447" i="1"/>
  <c r="C1447" i="1"/>
  <c r="D1446" i="1"/>
  <c r="C1446" i="1"/>
  <c r="D1445" i="1"/>
  <c r="C1445" i="1"/>
  <c r="G1444" i="1"/>
  <c r="D1444" i="1"/>
  <c r="C1444" i="1"/>
  <c r="H1443" i="1"/>
  <c r="D1443" i="1"/>
  <c r="C1443" i="1"/>
  <c r="J1442" i="1"/>
  <c r="G1442" i="1"/>
  <c r="D1442" i="1"/>
  <c r="C1442" i="1"/>
  <c r="H1441" i="1"/>
  <c r="D1441" i="1"/>
  <c r="C1441" i="1"/>
  <c r="J1440" i="1"/>
  <c r="G1440" i="1"/>
  <c r="D1440" i="1"/>
  <c r="C1440" i="1"/>
  <c r="D1439" i="1"/>
  <c r="H1439" i="1" s="1"/>
  <c r="C1439" i="1"/>
  <c r="D1438" i="1"/>
  <c r="H1438" i="1" s="1"/>
  <c r="C1438" i="1"/>
  <c r="G1438" i="1" s="1"/>
  <c r="C1437" i="1"/>
  <c r="C1436" i="1"/>
  <c r="H1434" i="1"/>
  <c r="D1434" i="1"/>
  <c r="C1434" i="1"/>
  <c r="G1434" i="1" s="1"/>
  <c r="H1433" i="1"/>
  <c r="D1433" i="1"/>
  <c r="C1433" i="1"/>
  <c r="G1433" i="1" s="1"/>
  <c r="D1432" i="1"/>
  <c r="C1432" i="1"/>
  <c r="G1432" i="1" s="1"/>
  <c r="D1431" i="1"/>
  <c r="C1431" i="1"/>
  <c r="G1431" i="1" s="1"/>
  <c r="H1430" i="1"/>
  <c r="D1430" i="1"/>
  <c r="C1430" i="1"/>
  <c r="G1430" i="1" s="1"/>
  <c r="H1429" i="1"/>
  <c r="D1429" i="1"/>
  <c r="C1429" i="1"/>
  <c r="G1429" i="1" s="1"/>
  <c r="D1428" i="1"/>
  <c r="C1428" i="1"/>
  <c r="G1428" i="1" s="1"/>
  <c r="D1427" i="1"/>
  <c r="C1427" i="1"/>
  <c r="G1427" i="1" s="1"/>
  <c r="H1426" i="1"/>
  <c r="D1426" i="1"/>
  <c r="C1426" i="1"/>
  <c r="G1426" i="1" s="1"/>
  <c r="H1425" i="1"/>
  <c r="D1425" i="1"/>
  <c r="C1425" i="1"/>
  <c r="G1425" i="1" s="1"/>
  <c r="D1424" i="1"/>
  <c r="C1424" i="1"/>
  <c r="G1424" i="1" s="1"/>
  <c r="D1423" i="1"/>
  <c r="H1422" i="1"/>
  <c r="D1422" i="1"/>
  <c r="C1422" i="1"/>
  <c r="G1422" i="1" s="1"/>
  <c r="H1421" i="1"/>
  <c r="D1421" i="1"/>
  <c r="C1421" i="1"/>
  <c r="G1421" i="1" s="1"/>
  <c r="D1420" i="1"/>
  <c r="C1420" i="1"/>
  <c r="G1420" i="1" s="1"/>
  <c r="D1419" i="1"/>
  <c r="C1419" i="1"/>
  <c r="G1419" i="1" s="1"/>
  <c r="H1418" i="1"/>
  <c r="D1418" i="1"/>
  <c r="C1418" i="1"/>
  <c r="G1418" i="1" s="1"/>
  <c r="H1417" i="1"/>
  <c r="D1417" i="1"/>
  <c r="C1417" i="1"/>
  <c r="G1417" i="1" s="1"/>
  <c r="D1416" i="1"/>
  <c r="C1416" i="1"/>
  <c r="G1416" i="1" s="1"/>
  <c r="D1415" i="1"/>
  <c r="C1415" i="1"/>
  <c r="G1415" i="1" s="1"/>
  <c r="H1414" i="1"/>
  <c r="D1414" i="1"/>
  <c r="C1414" i="1"/>
  <c r="G1414" i="1" s="1"/>
  <c r="H1413" i="1"/>
  <c r="D1413" i="1"/>
  <c r="C1413" i="1"/>
  <c r="G1413" i="1" s="1"/>
  <c r="D1412" i="1"/>
  <c r="C1412" i="1"/>
  <c r="G1412" i="1" s="1"/>
  <c r="D1411" i="1"/>
  <c r="C1411" i="1"/>
  <c r="G1411" i="1" s="1"/>
  <c r="H1410" i="1"/>
  <c r="D1410" i="1"/>
  <c r="C1410" i="1"/>
  <c r="G1410" i="1" s="1"/>
  <c r="H1409" i="1"/>
  <c r="D1409" i="1"/>
  <c r="C1409" i="1"/>
  <c r="G1409" i="1" s="1"/>
  <c r="D1408" i="1"/>
  <c r="D1407" i="1"/>
  <c r="C1407" i="1"/>
  <c r="G1407" i="1" s="1"/>
  <c r="H1406" i="1"/>
  <c r="D1406" i="1"/>
  <c r="C1406" i="1"/>
  <c r="G1406" i="1" s="1"/>
  <c r="H1405" i="1"/>
  <c r="D1405" i="1"/>
  <c r="C1405" i="1"/>
  <c r="G1405" i="1" s="1"/>
  <c r="D1404" i="1"/>
  <c r="C1404" i="1"/>
  <c r="G1404" i="1" s="1"/>
  <c r="D1403" i="1"/>
  <c r="C1403" i="1"/>
  <c r="G1403" i="1" s="1"/>
  <c r="H1402" i="1"/>
  <c r="D1402" i="1"/>
  <c r="C1402" i="1"/>
  <c r="G1402" i="1" s="1"/>
  <c r="H1401" i="1"/>
  <c r="D1401" i="1"/>
  <c r="C1401" i="1"/>
  <c r="G1401" i="1" s="1"/>
  <c r="D1400" i="1"/>
  <c r="C1400" i="1"/>
  <c r="G1400" i="1" s="1"/>
  <c r="D1399" i="1"/>
  <c r="C1399" i="1"/>
  <c r="G1399" i="1" s="1"/>
  <c r="H1398" i="1"/>
  <c r="D1398" i="1"/>
  <c r="C1398" i="1"/>
  <c r="G1398" i="1" s="1"/>
  <c r="H1397" i="1"/>
  <c r="D1397" i="1"/>
  <c r="C1397" i="1"/>
  <c r="G1397" i="1" s="1"/>
  <c r="D1396" i="1"/>
  <c r="C1396" i="1"/>
  <c r="G1396" i="1" s="1"/>
  <c r="D1395" i="1"/>
  <c r="C1395" i="1"/>
  <c r="G1395" i="1" s="1"/>
  <c r="H1394" i="1"/>
  <c r="D1394" i="1"/>
  <c r="C1394" i="1"/>
  <c r="G1394" i="1" s="1"/>
  <c r="H1393" i="1"/>
  <c r="D1393" i="1"/>
  <c r="C1393" i="1"/>
  <c r="G1393" i="1" s="1"/>
  <c r="D1392" i="1"/>
  <c r="C1392" i="1"/>
  <c r="G1392" i="1" s="1"/>
  <c r="D1391" i="1"/>
  <c r="C1391" i="1"/>
  <c r="G1391" i="1" s="1"/>
  <c r="H1390" i="1"/>
  <c r="D1390" i="1"/>
  <c r="C1390" i="1"/>
  <c r="G1390" i="1" s="1"/>
  <c r="H1389" i="1"/>
  <c r="D1389" i="1"/>
  <c r="C1389" i="1"/>
  <c r="G1389" i="1" s="1"/>
  <c r="D1388" i="1"/>
  <c r="C1388" i="1"/>
  <c r="G1388" i="1" s="1"/>
  <c r="D1387" i="1"/>
  <c r="C1387" i="1"/>
  <c r="G1387" i="1" s="1"/>
  <c r="H1386" i="1"/>
  <c r="D1386" i="1"/>
  <c r="C1386" i="1"/>
  <c r="G1386" i="1" s="1"/>
  <c r="H1385" i="1"/>
  <c r="D1385" i="1"/>
  <c r="C1385" i="1"/>
  <c r="G1385" i="1" s="1"/>
  <c r="D1384" i="1"/>
  <c r="C1384" i="1"/>
  <c r="G1384" i="1" s="1"/>
  <c r="D1383" i="1"/>
  <c r="C1383" i="1"/>
  <c r="G1383" i="1" s="1"/>
  <c r="H1382" i="1"/>
  <c r="D1382" i="1"/>
  <c r="C1382" i="1"/>
  <c r="G1382" i="1" s="1"/>
  <c r="H1381" i="1"/>
  <c r="D1381" i="1"/>
  <c r="C1381" i="1"/>
  <c r="G1381" i="1" s="1"/>
  <c r="D1380" i="1"/>
  <c r="C1380" i="1"/>
  <c r="G1380" i="1" s="1"/>
  <c r="D1379" i="1"/>
  <c r="C1379" i="1"/>
  <c r="G1379" i="1" s="1"/>
  <c r="H1378" i="1"/>
  <c r="D1378" i="1"/>
  <c r="C1378" i="1"/>
  <c r="G1378" i="1" s="1"/>
  <c r="H1377" i="1"/>
  <c r="D1377" i="1"/>
  <c r="C1377" i="1"/>
  <c r="G1377" i="1" s="1"/>
  <c r="D1376" i="1"/>
  <c r="C1376" i="1"/>
  <c r="G1376" i="1" s="1"/>
  <c r="D1375" i="1"/>
  <c r="C1375" i="1"/>
  <c r="G1375" i="1" s="1"/>
  <c r="H1374" i="1"/>
  <c r="D1374" i="1"/>
  <c r="C1374" i="1"/>
  <c r="G1374" i="1" s="1"/>
  <c r="H1373" i="1"/>
  <c r="D1373" i="1"/>
  <c r="C1373" i="1"/>
  <c r="G1373" i="1" s="1"/>
  <c r="D1372" i="1"/>
  <c r="C1372" i="1"/>
  <c r="G1372" i="1" s="1"/>
  <c r="D1371" i="1"/>
  <c r="C1371" i="1"/>
  <c r="G1371" i="1" s="1"/>
  <c r="H1370" i="1"/>
  <c r="D1370" i="1"/>
  <c r="C1370" i="1"/>
  <c r="G1370" i="1" s="1"/>
  <c r="H1369" i="1"/>
  <c r="D1369" i="1"/>
  <c r="C1369" i="1"/>
  <c r="G1369" i="1" s="1"/>
  <c r="D1368" i="1"/>
  <c r="C1368" i="1"/>
  <c r="G1368" i="1" s="1"/>
  <c r="D1367" i="1"/>
  <c r="C1367" i="1"/>
  <c r="G1367" i="1" s="1"/>
  <c r="H1366" i="1"/>
  <c r="D1366" i="1"/>
  <c r="C1366" i="1"/>
  <c r="G1366" i="1" s="1"/>
  <c r="H1365" i="1"/>
  <c r="D1365" i="1"/>
  <c r="C1365" i="1"/>
  <c r="G1365" i="1" s="1"/>
  <c r="D1364" i="1"/>
  <c r="C1364" i="1"/>
  <c r="G1364" i="1" s="1"/>
  <c r="D1363" i="1"/>
  <c r="C1363" i="1"/>
  <c r="G1363" i="1" s="1"/>
  <c r="H1362" i="1"/>
  <c r="D1362" i="1"/>
  <c r="C1362" i="1"/>
  <c r="G1362" i="1" s="1"/>
  <c r="H1361" i="1"/>
  <c r="D1361" i="1"/>
  <c r="C1361" i="1"/>
  <c r="G1361" i="1" s="1"/>
  <c r="D1360" i="1"/>
  <c r="C1360" i="1"/>
  <c r="G1360" i="1" s="1"/>
  <c r="D1359" i="1"/>
  <c r="C1359" i="1"/>
  <c r="G1359" i="1" s="1"/>
  <c r="H1358" i="1"/>
  <c r="D1358" i="1"/>
  <c r="C1358" i="1"/>
  <c r="G1358" i="1" s="1"/>
  <c r="H1357" i="1"/>
  <c r="D1357" i="1"/>
  <c r="C1357" i="1"/>
  <c r="G1357" i="1" s="1"/>
  <c r="D1356" i="1"/>
  <c r="C1356" i="1"/>
  <c r="G1356" i="1" s="1"/>
  <c r="D1355" i="1"/>
  <c r="C1355" i="1"/>
  <c r="G1355" i="1" s="1"/>
  <c r="H1354" i="1"/>
  <c r="D1354" i="1"/>
  <c r="C1354" i="1"/>
  <c r="G1354" i="1" s="1"/>
  <c r="H1353" i="1"/>
  <c r="D1353" i="1"/>
  <c r="C1353" i="1"/>
  <c r="G1353" i="1" s="1"/>
  <c r="D1352" i="1"/>
  <c r="C1352" i="1"/>
  <c r="G1352" i="1" s="1"/>
  <c r="D1351" i="1"/>
  <c r="C1351" i="1"/>
  <c r="H1350" i="1"/>
  <c r="D1350" i="1"/>
  <c r="C1350" i="1"/>
  <c r="G1350" i="1" s="1"/>
  <c r="H1349" i="1"/>
  <c r="D1349" i="1"/>
  <c r="C1349" i="1"/>
  <c r="G1349" i="1" s="1"/>
  <c r="D1348" i="1"/>
  <c r="C1348" i="1"/>
  <c r="D1347" i="1"/>
  <c r="C1347" i="1"/>
  <c r="G1347" i="1" s="1"/>
  <c r="H1346" i="1"/>
  <c r="D1346" i="1"/>
  <c r="C1346" i="1"/>
  <c r="G1346" i="1" s="1"/>
  <c r="H1345" i="1"/>
  <c r="D1345" i="1"/>
  <c r="C1345" i="1"/>
  <c r="G1345" i="1" s="1"/>
  <c r="D1344" i="1"/>
  <c r="C1344" i="1"/>
  <c r="G1344" i="1" s="1"/>
  <c r="D1343" i="1"/>
  <c r="C1343" i="1"/>
  <c r="G1343" i="1" s="1"/>
  <c r="H1342" i="1"/>
  <c r="D1342" i="1"/>
  <c r="C1342" i="1"/>
  <c r="G1342" i="1" s="1"/>
  <c r="H1341" i="1"/>
  <c r="D1341" i="1"/>
  <c r="C1341" i="1"/>
  <c r="G1341" i="1" s="1"/>
  <c r="D1340" i="1"/>
  <c r="C1340" i="1"/>
  <c r="G1340" i="1" s="1"/>
  <c r="D1339" i="1"/>
  <c r="C1339" i="1"/>
  <c r="G1339" i="1" s="1"/>
  <c r="H1338" i="1"/>
  <c r="D1338" i="1"/>
  <c r="C1338" i="1"/>
  <c r="G1338" i="1" s="1"/>
  <c r="H1337" i="1"/>
  <c r="D1337" i="1"/>
  <c r="C1337" i="1"/>
  <c r="G1337" i="1" s="1"/>
  <c r="D1336" i="1"/>
  <c r="C1336" i="1"/>
  <c r="G1336" i="1" s="1"/>
  <c r="D1335" i="1"/>
  <c r="C1335" i="1"/>
  <c r="G1335" i="1" s="1"/>
  <c r="H1334" i="1"/>
  <c r="D1334" i="1"/>
  <c r="C1334" i="1"/>
  <c r="G1334" i="1" s="1"/>
  <c r="H1333" i="1"/>
  <c r="D1333" i="1"/>
  <c r="C1333" i="1"/>
  <c r="G1333" i="1" s="1"/>
  <c r="D1332" i="1"/>
  <c r="C1332" i="1"/>
  <c r="G1332" i="1" s="1"/>
  <c r="D1331" i="1"/>
  <c r="C1331" i="1"/>
  <c r="G1331" i="1" s="1"/>
  <c r="H1330" i="1"/>
  <c r="D1330" i="1"/>
  <c r="C1330" i="1"/>
  <c r="G1330" i="1" s="1"/>
  <c r="D1328" i="1"/>
  <c r="C1328" i="1"/>
  <c r="G1328" i="1" s="1"/>
  <c r="H1327" i="1"/>
  <c r="D1327" i="1"/>
  <c r="C1327" i="1"/>
  <c r="G1327" i="1" s="1"/>
  <c r="H1326" i="1"/>
  <c r="D1326" i="1"/>
  <c r="C1326" i="1"/>
  <c r="G1326" i="1" s="1"/>
  <c r="D1325" i="1"/>
  <c r="C1325" i="1"/>
  <c r="G1325" i="1" s="1"/>
  <c r="D1324" i="1"/>
  <c r="C1324" i="1"/>
  <c r="G1324" i="1" s="1"/>
  <c r="H1323" i="1"/>
  <c r="D1323" i="1"/>
  <c r="C1323" i="1"/>
  <c r="G1323" i="1" s="1"/>
  <c r="H1322" i="1"/>
  <c r="D1322" i="1"/>
  <c r="C1322" i="1"/>
  <c r="G1322" i="1" s="1"/>
  <c r="D1321" i="1"/>
  <c r="C1321" i="1"/>
  <c r="G1321" i="1" s="1"/>
  <c r="D1320" i="1"/>
  <c r="C1320" i="1"/>
  <c r="G1320" i="1" s="1"/>
  <c r="H1319" i="1"/>
  <c r="D1319" i="1"/>
  <c r="C1319" i="1"/>
  <c r="G1319" i="1" s="1"/>
  <c r="H1318" i="1"/>
  <c r="D1318" i="1"/>
  <c r="C1318" i="1"/>
  <c r="G1318" i="1" s="1"/>
  <c r="D1317" i="1"/>
  <c r="C1317" i="1"/>
  <c r="G1317" i="1" s="1"/>
  <c r="D1316" i="1"/>
  <c r="C1316" i="1"/>
  <c r="G1316" i="1" s="1"/>
  <c r="H1315" i="1"/>
  <c r="D1315" i="1"/>
  <c r="C1315" i="1"/>
  <c r="G1315" i="1" s="1"/>
  <c r="H1314" i="1"/>
  <c r="D1314" i="1"/>
  <c r="C1314" i="1"/>
  <c r="G1314" i="1" s="1"/>
  <c r="D1313" i="1"/>
  <c r="C1313" i="1"/>
  <c r="G1313" i="1" s="1"/>
  <c r="D1312" i="1"/>
  <c r="C1312" i="1"/>
  <c r="G1312" i="1" s="1"/>
  <c r="H1311" i="1"/>
  <c r="D1311" i="1"/>
  <c r="C1311" i="1"/>
  <c r="G1311" i="1" s="1"/>
  <c r="H1310" i="1"/>
  <c r="D1310" i="1"/>
  <c r="C1310" i="1"/>
  <c r="G1310" i="1" s="1"/>
  <c r="D1309" i="1"/>
  <c r="C1309" i="1"/>
  <c r="G1309" i="1" s="1"/>
  <c r="D1308" i="1"/>
  <c r="C1308" i="1"/>
  <c r="G1308" i="1" s="1"/>
  <c r="H1307" i="1"/>
  <c r="D1307" i="1"/>
  <c r="C1307" i="1"/>
  <c r="G1307" i="1" s="1"/>
  <c r="H1306" i="1"/>
  <c r="D1306" i="1"/>
  <c r="C1306" i="1"/>
  <c r="G1306" i="1" s="1"/>
  <c r="D1305" i="1"/>
  <c r="C1305" i="1"/>
  <c r="G1305" i="1" s="1"/>
  <c r="D1304" i="1"/>
  <c r="C1304" i="1"/>
  <c r="G1304" i="1" s="1"/>
  <c r="H1303" i="1"/>
  <c r="D1303" i="1"/>
  <c r="C1303" i="1"/>
  <c r="G1303" i="1" s="1"/>
  <c r="H1302" i="1"/>
  <c r="D1302" i="1"/>
  <c r="C1302" i="1"/>
  <c r="G1302" i="1" s="1"/>
  <c r="D1301" i="1"/>
  <c r="C1301" i="1"/>
  <c r="G1301" i="1" s="1"/>
  <c r="D1300" i="1"/>
  <c r="C1300" i="1"/>
  <c r="G1300" i="1" s="1"/>
  <c r="H1299" i="1"/>
  <c r="D1299" i="1"/>
  <c r="C1299" i="1"/>
  <c r="H1298" i="1"/>
  <c r="D1298" i="1"/>
  <c r="C1298" i="1"/>
  <c r="G1298" i="1" s="1"/>
  <c r="D1297" i="1"/>
  <c r="C1297" i="1"/>
  <c r="G1297" i="1" s="1"/>
  <c r="D1296" i="1"/>
  <c r="C1296" i="1"/>
  <c r="G1296" i="1" s="1"/>
  <c r="H1295" i="1"/>
  <c r="D1295" i="1"/>
  <c r="C1295" i="1"/>
  <c r="G1295" i="1" s="1"/>
  <c r="H1294" i="1"/>
  <c r="D1294" i="1"/>
  <c r="C1294" i="1"/>
  <c r="G1294" i="1" s="1"/>
  <c r="D1293" i="1"/>
  <c r="C1293" i="1"/>
  <c r="G1293" i="1" s="1"/>
  <c r="D1292" i="1"/>
  <c r="C1292" i="1"/>
  <c r="G1292" i="1" s="1"/>
  <c r="H1291" i="1"/>
  <c r="D1291" i="1"/>
  <c r="C1291" i="1"/>
  <c r="G1291" i="1" s="1"/>
  <c r="H1290" i="1"/>
  <c r="D1290" i="1"/>
  <c r="C1290" i="1"/>
  <c r="G1290" i="1" s="1"/>
  <c r="D1289" i="1"/>
  <c r="C1289" i="1"/>
  <c r="G1289" i="1" s="1"/>
  <c r="D1288" i="1"/>
  <c r="C1288" i="1"/>
  <c r="G1288" i="1" s="1"/>
  <c r="H1287" i="1"/>
  <c r="D1287" i="1"/>
  <c r="C1287" i="1"/>
  <c r="G1287" i="1" s="1"/>
  <c r="H1286" i="1"/>
  <c r="D1286" i="1"/>
  <c r="C1286" i="1"/>
  <c r="G1286" i="1" s="1"/>
  <c r="D1285" i="1"/>
  <c r="C1285" i="1"/>
  <c r="G1285" i="1" s="1"/>
  <c r="D1284" i="1"/>
  <c r="C1284" i="1"/>
  <c r="G1284" i="1" s="1"/>
  <c r="H1283" i="1"/>
  <c r="D1283" i="1"/>
  <c r="C1283" i="1"/>
  <c r="G1283" i="1" s="1"/>
  <c r="H1282" i="1"/>
  <c r="D1282" i="1"/>
  <c r="C1282" i="1"/>
  <c r="G1282" i="1" s="1"/>
  <c r="D1281" i="1"/>
  <c r="C1281" i="1"/>
  <c r="G1281" i="1" s="1"/>
  <c r="D1280" i="1"/>
  <c r="C1280" i="1"/>
  <c r="G1280" i="1" s="1"/>
  <c r="H1279" i="1"/>
  <c r="D1279" i="1"/>
  <c r="C1279" i="1"/>
  <c r="G1279" i="1" s="1"/>
  <c r="H1278" i="1"/>
  <c r="D1278" i="1"/>
  <c r="C1278" i="1"/>
  <c r="G1278" i="1" s="1"/>
  <c r="D1277" i="1"/>
  <c r="C1277" i="1"/>
  <c r="G1277" i="1" s="1"/>
  <c r="D1276" i="1"/>
  <c r="C1276" i="1"/>
  <c r="G1276" i="1" s="1"/>
  <c r="H1275" i="1"/>
  <c r="D1275" i="1"/>
  <c r="C1275" i="1"/>
  <c r="G1275" i="1" s="1"/>
  <c r="H1274" i="1"/>
  <c r="D1274" i="1"/>
  <c r="C1274" i="1"/>
  <c r="G1274" i="1" s="1"/>
  <c r="D1273" i="1"/>
  <c r="C1273" i="1"/>
  <c r="G1273" i="1" s="1"/>
  <c r="D1272" i="1"/>
  <c r="C1272" i="1"/>
  <c r="G1272" i="1" s="1"/>
  <c r="H1271" i="1"/>
  <c r="D1271" i="1"/>
  <c r="C1271" i="1"/>
  <c r="G1271" i="1" s="1"/>
  <c r="D1270" i="1"/>
  <c r="H1270" i="1" s="1"/>
  <c r="C1270" i="1"/>
  <c r="G1270" i="1" s="1"/>
  <c r="D1269" i="1"/>
  <c r="C1269" i="1"/>
  <c r="G1269" i="1" s="1"/>
  <c r="D1268" i="1"/>
  <c r="C1268" i="1"/>
  <c r="G1268" i="1" s="1"/>
  <c r="H1267" i="1"/>
  <c r="D1267" i="1"/>
  <c r="C1267" i="1"/>
  <c r="G1267" i="1" s="1"/>
  <c r="H1266" i="1"/>
  <c r="D1266" i="1"/>
  <c r="C1266" i="1"/>
  <c r="G1266" i="1" s="1"/>
  <c r="D1265" i="1"/>
  <c r="C1265" i="1"/>
  <c r="G1265" i="1" s="1"/>
  <c r="D1264" i="1"/>
  <c r="C1264" i="1"/>
  <c r="D1263" i="1"/>
  <c r="H1263" i="1" s="1"/>
  <c r="C1263" i="1"/>
  <c r="G1263" i="1" s="1"/>
  <c r="H1262" i="1"/>
  <c r="D1262" i="1"/>
  <c r="C1262" i="1"/>
  <c r="G1262" i="1" s="1"/>
  <c r="D1261" i="1"/>
  <c r="C1261" i="1"/>
  <c r="G1261" i="1" s="1"/>
  <c r="D1260" i="1"/>
  <c r="C1260" i="1"/>
  <c r="G1260" i="1" s="1"/>
  <c r="H1259" i="1"/>
  <c r="D1259" i="1"/>
  <c r="C1259" i="1"/>
  <c r="G1259" i="1" s="1"/>
  <c r="H1258" i="1"/>
  <c r="D1258" i="1"/>
  <c r="C1258" i="1"/>
  <c r="G1258" i="1" s="1"/>
  <c r="D1257" i="1"/>
  <c r="C1257" i="1"/>
  <c r="G1257" i="1" s="1"/>
  <c r="D1256" i="1"/>
  <c r="C1256" i="1"/>
  <c r="G1256" i="1" s="1"/>
  <c r="H1255" i="1"/>
  <c r="D1255" i="1"/>
  <c r="C1255" i="1"/>
  <c r="G1255" i="1" s="1"/>
  <c r="H1254" i="1"/>
  <c r="D1254" i="1"/>
  <c r="C1254" i="1"/>
  <c r="G1254" i="1" s="1"/>
  <c r="D1253" i="1"/>
  <c r="C1253" i="1"/>
  <c r="G1253" i="1" s="1"/>
  <c r="D1252" i="1"/>
  <c r="C1252" i="1"/>
  <c r="G1252" i="1" s="1"/>
  <c r="H1251" i="1"/>
  <c r="D1251" i="1"/>
  <c r="C1251" i="1"/>
  <c r="G1251" i="1" s="1"/>
  <c r="H1250" i="1"/>
  <c r="D1250" i="1"/>
  <c r="C1250" i="1"/>
  <c r="G1250" i="1" s="1"/>
  <c r="D1249" i="1"/>
  <c r="C1249" i="1"/>
  <c r="G1249" i="1" s="1"/>
  <c r="D1248" i="1"/>
  <c r="C1248" i="1"/>
  <c r="G1248" i="1" s="1"/>
  <c r="H1247" i="1"/>
  <c r="D1247" i="1"/>
  <c r="C1247" i="1"/>
  <c r="G1247" i="1" s="1"/>
  <c r="H1246" i="1"/>
  <c r="D1246" i="1"/>
  <c r="C1246" i="1"/>
  <c r="G1246" i="1" s="1"/>
  <c r="D1245" i="1"/>
  <c r="C1245" i="1"/>
  <c r="G1245" i="1" s="1"/>
  <c r="D1244" i="1"/>
  <c r="C1244" i="1"/>
  <c r="G1244" i="1" s="1"/>
  <c r="H1243" i="1"/>
  <c r="D1243" i="1"/>
  <c r="C1243" i="1"/>
  <c r="G1243" i="1" s="1"/>
  <c r="H1242" i="1"/>
  <c r="D1242" i="1"/>
  <c r="C1242" i="1"/>
  <c r="G1242" i="1" s="1"/>
  <c r="D1241" i="1"/>
  <c r="C1241" i="1"/>
  <c r="G1241" i="1" s="1"/>
  <c r="D1240" i="1"/>
  <c r="C1240" i="1"/>
  <c r="G1240" i="1" s="1"/>
  <c r="H1239" i="1"/>
  <c r="D1239" i="1"/>
  <c r="C1239" i="1"/>
  <c r="G1239" i="1" s="1"/>
  <c r="H1238" i="1"/>
  <c r="D1238" i="1"/>
  <c r="C1238" i="1"/>
  <c r="G1238" i="1" s="1"/>
  <c r="D1237" i="1"/>
  <c r="C1237" i="1"/>
  <c r="G1237" i="1" s="1"/>
  <c r="C1236" i="1"/>
  <c r="C1235" i="1"/>
  <c r="D1234" i="1"/>
  <c r="C1234" i="1"/>
  <c r="G1234" i="1" s="1"/>
  <c r="D1233" i="1"/>
  <c r="C1233" i="1"/>
  <c r="G1233" i="1" s="1"/>
  <c r="H1232" i="1"/>
  <c r="D1232" i="1"/>
  <c r="C1232" i="1"/>
  <c r="G1232" i="1" s="1"/>
  <c r="H1231" i="1"/>
  <c r="D1231" i="1"/>
  <c r="C1231" i="1"/>
  <c r="G1231" i="1" s="1"/>
  <c r="D1230" i="1"/>
  <c r="C1230" i="1"/>
  <c r="G1230" i="1" s="1"/>
  <c r="D1229" i="1"/>
  <c r="C1229" i="1"/>
  <c r="G1229" i="1" s="1"/>
  <c r="D1228" i="1"/>
  <c r="H1228" i="1" s="1"/>
  <c r="C1228" i="1"/>
  <c r="G1228" i="1" s="1"/>
  <c r="C1227" i="1"/>
  <c r="D1226" i="1"/>
  <c r="C1226" i="1"/>
  <c r="D1225" i="1"/>
  <c r="C1225" i="1"/>
  <c r="G1225" i="1" s="1"/>
  <c r="H1224" i="1"/>
  <c r="D1224" i="1"/>
  <c r="C1224" i="1"/>
  <c r="G1224" i="1" s="1"/>
  <c r="D1223" i="1"/>
  <c r="H1223" i="1" s="1"/>
  <c r="C1223" i="1"/>
  <c r="D1221" i="1"/>
  <c r="C1221" i="1"/>
  <c r="G1221" i="1" s="1"/>
  <c r="H1220" i="1"/>
  <c r="D1220" i="1"/>
  <c r="C1220" i="1"/>
  <c r="G1220" i="1" s="1"/>
  <c r="H1219" i="1"/>
  <c r="D1219" i="1"/>
  <c r="C1219" i="1"/>
  <c r="G1219" i="1" s="1"/>
  <c r="D1218" i="1"/>
  <c r="C1218" i="1"/>
  <c r="G1218" i="1" s="1"/>
  <c r="D1217" i="1"/>
  <c r="C1217" i="1"/>
  <c r="G1217" i="1" s="1"/>
  <c r="D1216" i="1"/>
  <c r="H1216" i="1" s="1"/>
  <c r="C1216" i="1"/>
  <c r="G1216" i="1" s="1"/>
  <c r="C1215" i="1"/>
  <c r="D1213" i="1"/>
  <c r="H1213" i="1" s="1"/>
  <c r="C1213" i="1"/>
  <c r="D1212" i="1"/>
  <c r="C1212" i="1"/>
  <c r="G1212" i="1" s="1"/>
  <c r="D1211" i="1"/>
  <c r="C1211" i="1"/>
  <c r="H1210" i="1"/>
  <c r="D1210" i="1"/>
  <c r="C1210" i="1"/>
  <c r="G1210" i="1" s="1"/>
  <c r="H1209" i="1"/>
  <c r="D1209" i="1"/>
  <c r="C1209" i="1"/>
  <c r="G1209" i="1" s="1"/>
  <c r="D1208" i="1"/>
  <c r="C1208" i="1"/>
  <c r="G1208" i="1" s="1"/>
  <c r="D1207" i="1"/>
  <c r="C1207" i="1"/>
  <c r="G1207" i="1" s="1"/>
  <c r="H1206" i="1"/>
  <c r="D1206" i="1"/>
  <c r="C1206" i="1"/>
  <c r="H1205" i="1"/>
  <c r="D1205" i="1"/>
  <c r="C1205" i="1"/>
  <c r="G1205" i="1" s="1"/>
  <c r="D1204" i="1"/>
  <c r="C1204" i="1"/>
  <c r="G1204" i="1" s="1"/>
  <c r="D1203" i="1"/>
  <c r="C1203" i="1"/>
  <c r="G1203" i="1" s="1"/>
  <c r="H1202" i="1"/>
  <c r="D1202" i="1"/>
  <c r="C1202" i="1"/>
  <c r="G1202" i="1" s="1"/>
  <c r="D1201" i="1"/>
  <c r="H1201" i="1" s="1"/>
  <c r="C1201" i="1"/>
  <c r="G1201" i="1" s="1"/>
  <c r="D1200" i="1"/>
  <c r="C1200" i="1"/>
  <c r="G1200" i="1" s="1"/>
  <c r="D1199" i="1"/>
  <c r="C1199" i="1"/>
  <c r="G1199" i="1" s="1"/>
  <c r="H1198" i="1"/>
  <c r="D1198" i="1"/>
  <c r="C1198" i="1"/>
  <c r="G1198" i="1" s="1"/>
  <c r="H1197" i="1"/>
  <c r="D1197" i="1"/>
  <c r="C1197" i="1"/>
  <c r="G1197" i="1" s="1"/>
  <c r="D1196" i="1"/>
  <c r="C1196" i="1"/>
  <c r="G1196" i="1" s="1"/>
  <c r="D1195" i="1"/>
  <c r="C1195" i="1"/>
  <c r="G1195" i="1" s="1"/>
  <c r="D1194" i="1"/>
  <c r="H1194" i="1" s="1"/>
  <c r="C1194" i="1"/>
  <c r="G1194" i="1" s="1"/>
  <c r="H1193" i="1"/>
  <c r="D1193" i="1"/>
  <c r="C1193" i="1"/>
  <c r="G1193" i="1" s="1"/>
  <c r="D1192" i="1"/>
  <c r="C1192" i="1"/>
  <c r="D1191" i="1"/>
  <c r="C1191" i="1"/>
  <c r="G1191" i="1" s="1"/>
  <c r="H1190" i="1"/>
  <c r="D1190" i="1"/>
  <c r="C1190" i="1"/>
  <c r="G1190" i="1" s="1"/>
  <c r="H1189" i="1"/>
  <c r="D1189" i="1"/>
  <c r="C1189" i="1"/>
  <c r="G1189" i="1" s="1"/>
  <c r="D1188" i="1"/>
  <c r="C1188" i="1"/>
  <c r="G1188" i="1" s="1"/>
  <c r="D1187" i="1"/>
  <c r="C1187" i="1"/>
  <c r="H1186" i="1"/>
  <c r="D1186" i="1"/>
  <c r="C1186" i="1"/>
  <c r="G1186" i="1" s="1"/>
  <c r="H1185" i="1"/>
  <c r="D1185" i="1"/>
  <c r="C1185" i="1"/>
  <c r="G1185" i="1" s="1"/>
  <c r="D1184" i="1"/>
  <c r="C1184" i="1"/>
  <c r="H1182" i="1"/>
  <c r="D1182" i="1"/>
  <c r="C1182" i="1"/>
  <c r="G1182" i="1" s="1"/>
  <c r="H1181" i="1"/>
  <c r="D1181" i="1"/>
  <c r="C1181" i="1"/>
  <c r="G1181" i="1" s="1"/>
  <c r="D1180" i="1"/>
  <c r="C1180" i="1"/>
  <c r="G1180" i="1" s="1"/>
  <c r="D1179" i="1"/>
  <c r="C1179" i="1"/>
  <c r="G1179" i="1" s="1"/>
  <c r="H1178" i="1"/>
  <c r="D1178" i="1"/>
  <c r="C1178" i="1"/>
  <c r="G1178" i="1" s="1"/>
  <c r="H1177" i="1"/>
  <c r="D1177" i="1"/>
  <c r="C1177" i="1"/>
  <c r="G1177" i="1" s="1"/>
  <c r="D1176" i="1"/>
  <c r="C1176" i="1"/>
  <c r="G1176" i="1" s="1"/>
  <c r="D1175" i="1"/>
  <c r="C1175" i="1"/>
  <c r="G1175" i="1" s="1"/>
  <c r="H1174" i="1"/>
  <c r="D1174" i="1"/>
  <c r="C1174" i="1"/>
  <c r="G1174" i="1" s="1"/>
  <c r="H1173" i="1"/>
  <c r="D1173" i="1"/>
  <c r="C1173" i="1"/>
  <c r="G1173" i="1" s="1"/>
  <c r="D1172" i="1"/>
  <c r="C1172" i="1"/>
  <c r="G1172" i="1" s="1"/>
  <c r="D1171" i="1"/>
  <c r="C1171" i="1"/>
  <c r="H1171" i="1" s="1"/>
  <c r="D1170" i="1"/>
  <c r="C1170" i="1"/>
  <c r="H1170" i="1" s="1"/>
  <c r="D1169" i="1"/>
  <c r="C1169" i="1"/>
  <c r="H1169" i="1" s="1"/>
  <c r="D1168" i="1"/>
  <c r="C1168" i="1"/>
  <c r="H1168" i="1" s="1"/>
  <c r="D1167" i="1"/>
  <c r="C1167" i="1"/>
  <c r="H1167" i="1" s="1"/>
  <c r="D1166" i="1"/>
  <c r="C1166" i="1"/>
  <c r="H1166" i="1" s="1"/>
  <c r="D1165" i="1"/>
  <c r="C1165" i="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H1151" i="1"/>
  <c r="D1151" i="1"/>
  <c r="C1151" i="1"/>
  <c r="G1151" i="1" s="1"/>
  <c r="H1150" i="1"/>
  <c r="D1150" i="1"/>
  <c r="C1150" i="1"/>
  <c r="G1150" i="1" s="1"/>
  <c r="D1149" i="1"/>
  <c r="H1149" i="1" s="1"/>
  <c r="C1149" i="1"/>
  <c r="D1148" i="1"/>
  <c r="H1148" i="1" s="1"/>
  <c r="C1148" i="1"/>
  <c r="G1148" i="1" s="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H1141" i="1"/>
  <c r="D1141" i="1"/>
  <c r="C1141" i="1"/>
  <c r="G1141" i="1" s="1"/>
  <c r="H1140" i="1"/>
  <c r="D1140" i="1"/>
  <c r="C1140" i="1"/>
  <c r="G1140" i="1" s="1"/>
  <c r="H1139" i="1"/>
  <c r="D1139" i="1"/>
  <c r="C1139" i="1"/>
  <c r="G1139" i="1" s="1"/>
  <c r="D1138" i="1"/>
  <c r="H1138" i="1" s="1"/>
  <c r="C1138" i="1"/>
  <c r="G1138" i="1" s="1"/>
  <c r="D1137" i="1"/>
  <c r="H1137" i="1" s="1"/>
  <c r="C1137" i="1"/>
  <c r="G1137" i="1" s="1"/>
  <c r="H1136" i="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C1124" i="1"/>
  <c r="H1123" i="1"/>
  <c r="D1123" i="1"/>
  <c r="G1123" i="1" s="1"/>
  <c r="C1123" i="1"/>
  <c r="H1122" i="1"/>
  <c r="G1122" i="1"/>
  <c r="D1122" i="1"/>
  <c r="C1122" i="1"/>
  <c r="H1121" i="1"/>
  <c r="G1121" i="1"/>
  <c r="D1121" i="1"/>
  <c r="C1121" i="1"/>
  <c r="H1120" i="1"/>
  <c r="G1120" i="1"/>
  <c r="D1120" i="1"/>
  <c r="C1120" i="1"/>
  <c r="H1119" i="1"/>
  <c r="G1119" i="1"/>
  <c r="D1119" i="1"/>
  <c r="C1119" i="1"/>
  <c r="H1118" i="1"/>
  <c r="G1118" i="1"/>
  <c r="D1118" i="1"/>
  <c r="C1118" i="1"/>
  <c r="D1117" i="1"/>
  <c r="H1117" i="1" s="1"/>
  <c r="C1117" i="1"/>
  <c r="H1116" i="1"/>
  <c r="G1116" i="1"/>
  <c r="D1116" i="1"/>
  <c r="C1116" i="1"/>
  <c r="H1115" i="1"/>
  <c r="G1115" i="1"/>
  <c r="D1115" i="1"/>
  <c r="C1115" i="1"/>
  <c r="H1114" i="1"/>
  <c r="G1114" i="1"/>
  <c r="D1114" i="1"/>
  <c r="C1114" i="1"/>
  <c r="D1113" i="1"/>
  <c r="H1113" i="1" s="1"/>
  <c r="C1113"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G1071" i="1"/>
  <c r="D1071" i="1"/>
  <c r="H1071" i="1" s="1"/>
  <c r="C1071" i="1"/>
  <c r="H1070" i="1"/>
  <c r="G1070" i="1"/>
  <c r="D1070" i="1"/>
  <c r="C1070" i="1"/>
  <c r="H1069" i="1"/>
  <c r="G1069" i="1"/>
  <c r="D1069" i="1"/>
  <c r="C1069" i="1"/>
  <c r="H1068" i="1"/>
  <c r="G1068" i="1"/>
  <c r="D1068" i="1"/>
  <c r="C1068" i="1"/>
  <c r="H1067" i="1"/>
  <c r="G1067" i="1"/>
  <c r="D1067" i="1"/>
  <c r="C1067" i="1"/>
  <c r="G1066" i="1"/>
  <c r="D1066" i="1"/>
  <c r="H1066" i="1" s="1"/>
  <c r="C1066" i="1"/>
  <c r="C1065" i="1"/>
  <c r="H1064" i="1"/>
  <c r="G1064" i="1"/>
  <c r="D1064" i="1"/>
  <c r="C1064" i="1"/>
  <c r="H1063" i="1"/>
  <c r="G1063" i="1"/>
  <c r="D1063" i="1"/>
  <c r="C1063" i="1"/>
  <c r="H1062" i="1"/>
  <c r="D1062" i="1"/>
  <c r="G1062" i="1" s="1"/>
  <c r="C1062" i="1"/>
  <c r="H1061" i="1"/>
  <c r="G1061" i="1"/>
  <c r="D1061" i="1"/>
  <c r="C1061" i="1"/>
  <c r="H1060" i="1"/>
  <c r="G1060" i="1"/>
  <c r="D1060" i="1"/>
  <c r="C1060" i="1"/>
  <c r="H1059" i="1"/>
  <c r="G1059" i="1"/>
  <c r="D1059" i="1"/>
  <c r="C1059" i="1"/>
  <c r="D1058" i="1"/>
  <c r="H1058" i="1" s="1"/>
  <c r="C1058" i="1"/>
  <c r="D1057" i="1"/>
  <c r="H1057" i="1" s="1"/>
  <c r="C1057" i="1"/>
  <c r="C1056" i="1"/>
  <c r="H1055" i="1"/>
  <c r="G1055" i="1"/>
  <c r="D1055" i="1"/>
  <c r="C1055" i="1"/>
  <c r="H1054" i="1"/>
  <c r="G1054" i="1"/>
  <c r="D1054" i="1"/>
  <c r="C1054" i="1"/>
  <c r="H1053" i="1"/>
  <c r="G1053" i="1"/>
  <c r="D1053" i="1"/>
  <c r="C1053" i="1"/>
  <c r="H1052" i="1"/>
  <c r="G1052" i="1"/>
  <c r="D1052" i="1"/>
  <c r="C1052" i="1"/>
  <c r="H1051" i="1"/>
  <c r="G1051" i="1"/>
  <c r="D1051" i="1"/>
  <c r="C1051" i="1"/>
  <c r="D1050" i="1"/>
  <c r="H1050" i="1" s="1"/>
  <c r="C1050" i="1"/>
  <c r="H1049" i="1"/>
  <c r="G1049" i="1"/>
  <c r="D1049" i="1"/>
  <c r="C1049" i="1"/>
  <c r="D1048" i="1"/>
  <c r="H1048" i="1" s="1"/>
  <c r="C1048" i="1"/>
  <c r="D1045" i="1"/>
  <c r="C1045" i="1"/>
  <c r="H1045" i="1" s="1"/>
  <c r="D1044" i="1"/>
  <c r="C1044" i="1"/>
  <c r="H1044" i="1" s="1"/>
  <c r="D1043" i="1"/>
  <c r="C1043" i="1"/>
  <c r="H1043" i="1" s="1"/>
  <c r="D1042" i="1"/>
  <c r="C1042" i="1"/>
  <c r="H1042" i="1" s="1"/>
  <c r="C1041" i="1"/>
  <c r="D1040" i="1"/>
  <c r="C1040" i="1"/>
  <c r="H1040" i="1" s="1"/>
  <c r="D1039" i="1"/>
  <c r="C1039" i="1"/>
  <c r="H1039" i="1" s="1"/>
  <c r="D1038" i="1"/>
  <c r="C1038" i="1"/>
  <c r="H1038" i="1" s="1"/>
  <c r="D1037" i="1"/>
  <c r="C1037" i="1"/>
  <c r="D1036" i="1"/>
  <c r="C1036" i="1"/>
  <c r="H1036" i="1" s="1"/>
  <c r="D1035" i="1"/>
  <c r="C1035" i="1"/>
  <c r="H1035" i="1" s="1"/>
  <c r="D1034" i="1"/>
  <c r="C1034" i="1"/>
  <c r="H1034" i="1" s="1"/>
  <c r="D1033" i="1"/>
  <c r="C1033" i="1"/>
  <c r="H1033" i="1" s="1"/>
  <c r="D1032" i="1"/>
  <c r="C1032" i="1"/>
  <c r="D1031" i="1"/>
  <c r="C1031" i="1"/>
  <c r="H1031" i="1" s="1"/>
  <c r="D1030" i="1"/>
  <c r="C1030" i="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H1014" i="1" s="1"/>
  <c r="D1013" i="1"/>
  <c r="C1013" i="1"/>
  <c r="H1013" i="1" s="1"/>
  <c r="D1012" i="1"/>
  <c r="C1012" i="1"/>
  <c r="H1012" i="1" s="1"/>
  <c r="D1011" i="1"/>
  <c r="C1011" i="1"/>
  <c r="H1011" i="1" s="1"/>
  <c r="D1010" i="1"/>
  <c r="C1010" i="1"/>
  <c r="H1010" i="1" s="1"/>
  <c r="D1009" i="1"/>
  <c r="C1009" i="1"/>
  <c r="H1009" i="1" s="1"/>
  <c r="D1008" i="1"/>
  <c r="C1008" i="1"/>
  <c r="H1008" i="1" s="1"/>
  <c r="D1007" i="1"/>
  <c r="C1007" i="1"/>
  <c r="D1006" i="1"/>
  <c r="C1006" i="1"/>
  <c r="H1006" i="1" s="1"/>
  <c r="D1005" i="1"/>
  <c r="C1005" i="1"/>
  <c r="H1005" i="1" s="1"/>
  <c r="D1004" i="1"/>
  <c r="C1004" i="1"/>
  <c r="D1003" i="1"/>
  <c r="C1003" i="1"/>
  <c r="H1003" i="1" s="1"/>
  <c r="D1002" i="1"/>
  <c r="C1002" i="1"/>
  <c r="D1001" i="1"/>
  <c r="C1001" i="1"/>
  <c r="H1001" i="1" s="1"/>
  <c r="D1000" i="1"/>
  <c r="C1000" i="1"/>
  <c r="H1000" i="1" s="1"/>
  <c r="D999" i="1"/>
  <c r="C999" i="1"/>
  <c r="H999" i="1" s="1"/>
  <c r="D998" i="1"/>
  <c r="C998" i="1"/>
  <c r="H998" i="1" s="1"/>
  <c r="D997" i="1"/>
  <c r="C997" i="1"/>
  <c r="D996" i="1"/>
  <c r="C996" i="1"/>
  <c r="H996" i="1" s="1"/>
  <c r="D995" i="1"/>
  <c r="C995" i="1"/>
  <c r="D994" i="1"/>
  <c r="C994" i="1"/>
  <c r="H994" i="1" s="1"/>
  <c r="D993" i="1"/>
  <c r="C993" i="1"/>
  <c r="D992" i="1"/>
  <c r="C992" i="1"/>
  <c r="H992" i="1" s="1"/>
  <c r="D991" i="1"/>
  <c r="C991" i="1"/>
  <c r="D989" i="1"/>
  <c r="C989" i="1"/>
  <c r="H989" i="1" s="1"/>
  <c r="D988" i="1"/>
  <c r="C988" i="1"/>
  <c r="H988" i="1" s="1"/>
  <c r="D987" i="1"/>
  <c r="C987" i="1"/>
  <c r="H987" i="1" s="1"/>
  <c r="D986" i="1"/>
  <c r="C986" i="1"/>
  <c r="H986" i="1" s="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D728" i="1"/>
  <c r="G728" i="1" s="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D658" i="1"/>
  <c r="H658" i="1" s="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C645" i="1"/>
  <c r="H644" i="1"/>
  <c r="D644" i="1"/>
  <c r="G644" i="1" s="1"/>
  <c r="C644" i="1"/>
  <c r="H643" i="1"/>
  <c r="G643" i="1"/>
  <c r="D643" i="1"/>
  <c r="C643" i="1"/>
  <c r="H642" i="1"/>
  <c r="D642" i="1"/>
  <c r="G642" i="1" s="1"/>
  <c r="C642" i="1"/>
  <c r="H641" i="1"/>
  <c r="D641" i="1"/>
  <c r="G641" i="1" s="1"/>
  <c r="C641" i="1"/>
  <c r="C638" i="1"/>
  <c r="H632" i="1"/>
  <c r="D632" i="1"/>
  <c r="G632" i="1" s="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D594" i="1"/>
  <c r="H594" i="1" s="1"/>
  <c r="C594" i="1"/>
  <c r="D593" i="1"/>
  <c r="H593" i="1" s="1"/>
  <c r="C593" i="1"/>
  <c r="H592" i="1"/>
  <c r="G592" i="1"/>
  <c r="D592" i="1"/>
  <c r="C592" i="1"/>
  <c r="H591" i="1"/>
  <c r="G591" i="1"/>
  <c r="D591" i="1"/>
  <c r="C591" i="1"/>
  <c r="H590" i="1"/>
  <c r="G590" i="1"/>
  <c r="D590" i="1"/>
  <c r="C590" i="1"/>
  <c r="D589" i="1"/>
  <c r="G589" i="1" s="1"/>
  <c r="C589" i="1"/>
  <c r="D588" i="1"/>
  <c r="G588" i="1" s="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D412" i="1"/>
  <c r="G412" i="1" s="1"/>
  <c r="C412" i="1"/>
  <c r="C411" i="1"/>
  <c r="H406" i="1"/>
  <c r="G406" i="1"/>
  <c r="D406" i="1"/>
  <c r="C406" i="1"/>
  <c r="H405" i="1"/>
  <c r="G405" i="1"/>
  <c r="D405" i="1"/>
  <c r="C405" i="1"/>
  <c r="D404" i="1"/>
  <c r="H404" i="1" s="1"/>
  <c r="C404" i="1"/>
  <c r="G401" i="1"/>
  <c r="D401" i="1"/>
  <c r="H401" i="1" s="1"/>
  <c r="C401" i="1"/>
  <c r="D400" i="1"/>
  <c r="H400" i="1" s="1"/>
  <c r="C400" i="1"/>
  <c r="H399" i="1"/>
  <c r="G399" i="1"/>
  <c r="D399" i="1"/>
  <c r="C399" i="1"/>
  <c r="H398" i="1"/>
  <c r="G398" i="1"/>
  <c r="D398" i="1"/>
  <c r="C398"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D388" i="1"/>
  <c r="G388" i="1" s="1"/>
  <c r="C388" i="1"/>
  <c r="H387" i="1"/>
  <c r="G387" i="1"/>
  <c r="D387" i="1"/>
  <c r="C387"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D208" i="1"/>
  <c r="G208" i="1" s="1"/>
  <c r="C208" i="1"/>
  <c r="D207" i="1"/>
  <c r="H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D200" i="1"/>
  <c r="G200" i="1" s="1"/>
  <c r="C200" i="1"/>
  <c r="D199" i="1"/>
  <c r="H199" i="1" s="1"/>
  <c r="C199" i="1"/>
  <c r="C198" i="1"/>
  <c r="H197" i="1"/>
  <c r="G197" i="1"/>
  <c r="D197" i="1"/>
  <c r="C197" i="1"/>
  <c r="H196" i="1"/>
  <c r="G196" i="1"/>
  <c r="D196" i="1"/>
  <c r="C196" i="1"/>
  <c r="H195" i="1"/>
  <c r="G195" i="1"/>
  <c r="D195" i="1"/>
  <c r="C195" i="1"/>
  <c r="H194" i="1"/>
  <c r="G194" i="1"/>
  <c r="D194" i="1"/>
  <c r="C194" i="1"/>
  <c r="H193" i="1"/>
  <c r="G193" i="1"/>
  <c r="D193" i="1"/>
  <c r="C193" i="1"/>
  <c r="C192" i="1"/>
  <c r="D191" i="1"/>
  <c r="H191" i="1" s="1"/>
  <c r="C191" i="1"/>
  <c r="D190" i="1"/>
  <c r="H190" i="1" s="1"/>
  <c r="C190" i="1"/>
  <c r="D189" i="1"/>
  <c r="H189" i="1" s="1"/>
  <c r="C189" i="1"/>
  <c r="D188" i="1"/>
  <c r="H188" i="1" s="1"/>
  <c r="C188" i="1"/>
  <c r="D187" i="1"/>
  <c r="H187" i="1" s="1"/>
  <c r="C187" i="1"/>
  <c r="D186" i="1"/>
  <c r="H186" i="1" s="1"/>
  <c r="C186" i="1"/>
  <c r="D185" i="1"/>
  <c r="G185" i="1" s="1"/>
  <c r="C185" i="1"/>
  <c r="C184" i="1"/>
  <c r="D183" i="1"/>
  <c r="H183" i="1" s="1"/>
  <c r="C183" i="1"/>
  <c r="D182" i="1"/>
  <c r="H182" i="1" s="1"/>
  <c r="C182" i="1"/>
  <c r="D181" i="1"/>
  <c r="H181" i="1" s="1"/>
  <c r="C181" i="1"/>
  <c r="H180" i="1"/>
  <c r="G180" i="1"/>
  <c r="D180" i="1"/>
  <c r="C180" i="1"/>
  <c r="H179" i="1"/>
  <c r="D179" i="1"/>
  <c r="G179" i="1" s="1"/>
  <c r="C179" i="1"/>
  <c r="H178" i="1"/>
  <c r="D178" i="1"/>
  <c r="G178" i="1" s="1"/>
  <c r="C178" i="1"/>
  <c r="H177" i="1"/>
  <c r="D177" i="1"/>
  <c r="G177" i="1" s="1"/>
  <c r="C177" i="1"/>
  <c r="H176" i="1"/>
  <c r="D176" i="1"/>
  <c r="G176" i="1" s="1"/>
  <c r="C176" i="1"/>
  <c r="H175" i="1"/>
  <c r="D175" i="1"/>
  <c r="G175" i="1" s="1"/>
  <c r="C175" i="1"/>
  <c r="D174" i="1"/>
  <c r="H174" i="1" s="1"/>
  <c r="C174" i="1"/>
  <c r="C173" i="1"/>
  <c r="D172" i="1"/>
  <c r="H172" i="1" s="1"/>
  <c r="C172" i="1"/>
  <c r="H171" i="1"/>
  <c r="G171" i="1"/>
  <c r="D171" i="1"/>
  <c r="C171" i="1"/>
  <c r="D170" i="1"/>
  <c r="H170" i="1" s="1"/>
  <c r="C170" i="1"/>
  <c r="D169" i="1"/>
  <c r="H169" i="1" s="1"/>
  <c r="C169" i="1"/>
  <c r="D168" i="1"/>
  <c r="H168" i="1" s="1"/>
  <c r="C168" i="1"/>
  <c r="D167" i="1"/>
  <c r="H167" i="1" s="1"/>
  <c r="C167" i="1"/>
  <c r="D166" i="1"/>
  <c r="H166" i="1" s="1"/>
  <c r="C166" i="1"/>
  <c r="D165" i="1"/>
  <c r="H165" i="1" s="1"/>
  <c r="C165" i="1"/>
  <c r="H164" i="1"/>
  <c r="G164" i="1"/>
  <c r="D164" i="1"/>
  <c r="C164" i="1"/>
  <c r="D163" i="1"/>
  <c r="H163" i="1" s="1"/>
  <c r="C163" i="1"/>
  <c r="D162" i="1"/>
  <c r="H162" i="1" s="1"/>
  <c r="C162" i="1"/>
  <c r="H161" i="1"/>
  <c r="G161" i="1"/>
  <c r="D161" i="1"/>
  <c r="C161" i="1"/>
  <c r="C160" i="1"/>
  <c r="H158" i="1"/>
  <c r="G158" i="1"/>
  <c r="D158" i="1"/>
  <c r="C158" i="1"/>
  <c r="H157" i="1"/>
  <c r="D157" i="1"/>
  <c r="G157" i="1" s="1"/>
  <c r="C157" i="1"/>
  <c r="H156" i="1"/>
  <c r="D156" i="1"/>
  <c r="G156" i="1" s="1"/>
  <c r="C156" i="1"/>
  <c r="D155" i="1"/>
  <c r="G155" i="1" s="1"/>
  <c r="C155" i="1"/>
  <c r="D154" i="1"/>
  <c r="H154" i="1" s="1"/>
  <c r="C154" i="1"/>
  <c r="H153" i="1"/>
  <c r="G153" i="1"/>
  <c r="D153" i="1"/>
  <c r="C153" i="1"/>
  <c r="D152" i="1"/>
  <c r="H152" i="1" s="1"/>
  <c r="C152" i="1"/>
  <c r="D151" i="1"/>
  <c r="H151" i="1" s="1"/>
  <c r="C151" i="1"/>
  <c r="D150" i="1"/>
  <c r="H150" i="1" s="1"/>
  <c r="C150" i="1"/>
  <c r="D149" i="1"/>
  <c r="H149" i="1" s="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D93" i="1"/>
  <c r="G93" i="1" s="1"/>
  <c r="C93" i="1"/>
  <c r="H92" i="1"/>
  <c r="D92" i="1"/>
  <c r="G92" i="1" s="1"/>
  <c r="C92" i="1"/>
  <c r="H91" i="1"/>
  <c r="G91" i="1"/>
  <c r="D91" i="1"/>
  <c r="C91" i="1"/>
  <c r="H90" i="1"/>
  <c r="G90" i="1"/>
  <c r="D90" i="1"/>
  <c r="C90" i="1"/>
  <c r="H89" i="1"/>
  <c r="G89" i="1"/>
  <c r="D89" i="1"/>
  <c r="C89" i="1"/>
  <c r="H88" i="1"/>
  <c r="G88" i="1"/>
  <c r="D88" i="1"/>
  <c r="C88" i="1"/>
  <c r="C87" i="1"/>
  <c r="H86" i="1"/>
  <c r="G86" i="1"/>
  <c r="D86" i="1"/>
  <c r="C86" i="1"/>
  <c r="H85" i="1"/>
  <c r="G85" i="1"/>
  <c r="D85" i="1"/>
  <c r="C85" i="1"/>
  <c r="H84" i="1"/>
  <c r="D84" i="1"/>
  <c r="G84" i="1" s="1"/>
  <c r="C84" i="1"/>
  <c r="H83" i="1"/>
  <c r="D83" i="1"/>
  <c r="G83" i="1" s="1"/>
  <c r="C83" i="1"/>
  <c r="H82" i="1"/>
  <c r="D82" i="1"/>
  <c r="G82" i="1" s="1"/>
  <c r="C82" i="1"/>
  <c r="D81" i="1"/>
  <c r="H81" i="1" s="1"/>
  <c r="C81" i="1"/>
  <c r="H80" i="1"/>
  <c r="G80" i="1"/>
  <c r="D80" i="1"/>
  <c r="C80" i="1"/>
  <c r="D79" i="1"/>
  <c r="H79" i="1" s="1"/>
  <c r="C79" i="1"/>
  <c r="C78" i="1"/>
  <c r="H77" i="1"/>
  <c r="G77" i="1"/>
  <c r="D77" i="1"/>
  <c r="C77" i="1"/>
  <c r="H76" i="1"/>
  <c r="G76" i="1"/>
  <c r="D76" i="1"/>
  <c r="C76" i="1"/>
  <c r="H75" i="1"/>
  <c r="G75" i="1"/>
  <c r="D75" i="1"/>
  <c r="C75" i="1"/>
  <c r="H74" i="1"/>
  <c r="G74" i="1"/>
  <c r="D74" i="1"/>
  <c r="C74" i="1"/>
  <c r="H73" i="1"/>
  <c r="G73" i="1"/>
  <c r="D73" i="1"/>
  <c r="C73" i="1"/>
  <c r="D72" i="1"/>
  <c r="H72" i="1" s="1"/>
  <c r="C72" i="1"/>
  <c r="H71" i="1"/>
  <c r="G71" i="1"/>
  <c r="D71" i="1"/>
  <c r="C71" i="1"/>
  <c r="D70" i="1"/>
  <c r="H70" i="1" s="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D57" i="1"/>
  <c r="H57" i="1" s="1"/>
  <c r="C57" i="1"/>
  <c r="D56" i="1"/>
  <c r="H56" i="1" s="1"/>
  <c r="C56" i="1"/>
  <c r="C55" i="1"/>
  <c r="H54" i="1"/>
  <c r="G54" i="1"/>
  <c r="D54" i="1"/>
  <c r="C54" i="1"/>
  <c r="H53" i="1"/>
  <c r="G53" i="1"/>
  <c r="D53" i="1"/>
  <c r="C53" i="1"/>
  <c r="H52" i="1"/>
  <c r="G52" i="1"/>
  <c r="D52" i="1"/>
  <c r="C52" i="1"/>
  <c r="D51" i="1"/>
  <c r="H51" i="1" s="1"/>
  <c r="C51" i="1"/>
  <c r="D50" i="1"/>
  <c r="H50" i="1" s="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7" i="9" l="1"/>
  <c r="B27" i="9" s="1"/>
  <c r="E32" i="9"/>
  <c r="B32" i="9" s="1"/>
  <c r="E296" i="9"/>
  <c r="B296" i="9" s="1"/>
  <c r="E294" i="9"/>
  <c r="B294" i="9" s="1"/>
  <c r="E238" i="5"/>
  <c r="G404" i="1"/>
  <c r="H412" i="1"/>
  <c r="G411" i="1"/>
  <c r="H411" i="1"/>
  <c r="E644" i="4"/>
  <c r="D638" i="1" s="1"/>
  <c r="E273" i="9"/>
  <c r="B273" i="9" s="1"/>
  <c r="D55" i="1"/>
  <c r="H55" i="1" s="1"/>
  <c r="F217" i="9"/>
  <c r="B217" i="9" s="1"/>
  <c r="D1154" i="1"/>
  <c r="H1165" i="1"/>
  <c r="D1236" i="1"/>
  <c r="G1236" i="1" s="1"/>
  <c r="E258" i="5"/>
  <c r="D1235" i="1" s="1"/>
  <c r="H1235" i="1" s="1"/>
  <c r="G1264" i="1"/>
  <c r="G1223" i="1"/>
  <c r="G1226" i="1"/>
  <c r="D1227" i="1"/>
  <c r="H1227" i="1" s="1"/>
  <c r="G1213" i="1"/>
  <c r="G1211" i="1"/>
  <c r="G1206" i="1"/>
  <c r="G1192" i="1"/>
  <c r="G1184" i="1"/>
  <c r="G1187" i="1"/>
  <c r="E206" i="5"/>
  <c r="E176" i="5" s="1"/>
  <c r="G1149" i="1"/>
  <c r="H1056" i="1"/>
  <c r="G1056" i="1"/>
  <c r="G1057" i="1"/>
  <c r="G1058" i="1"/>
  <c r="G1048" i="1"/>
  <c r="G1050" i="1"/>
  <c r="D1112" i="1"/>
  <c r="G1113" i="1"/>
  <c r="G1117" i="1"/>
  <c r="H1041" i="1"/>
  <c r="F63" i="5"/>
  <c r="H1037" i="1"/>
  <c r="H1032" i="1"/>
  <c r="H1030" i="1"/>
  <c r="F52" i="5"/>
  <c r="H1007" i="1"/>
  <c r="H1004" i="1"/>
  <c r="H1002" i="1"/>
  <c r="H997" i="1"/>
  <c r="H995" i="1"/>
  <c r="H991" i="1"/>
  <c r="H993" i="1"/>
  <c r="E12" i="5"/>
  <c r="D990" i="1" s="1"/>
  <c r="G1348" i="1"/>
  <c r="G1351" i="1"/>
  <c r="G152" i="1"/>
  <c r="G151" i="1"/>
  <c r="F153" i="4"/>
  <c r="E286" i="9"/>
  <c r="B286" i="9" s="1"/>
  <c r="E33" i="9"/>
  <c r="B33" i="9" s="1"/>
  <c r="F215" i="9"/>
  <c r="B215" i="9" s="1"/>
  <c r="E298" i="9"/>
  <c r="B298" i="9" s="1"/>
  <c r="G1491" i="1"/>
  <c r="G1502" i="1"/>
  <c r="C1483" i="1"/>
  <c r="H1483" i="1" s="1"/>
  <c r="H1484" i="1"/>
  <c r="H1511" i="1"/>
  <c r="G1515" i="1"/>
  <c r="D24" i="8"/>
  <c r="C1499" i="1" s="1"/>
  <c r="H1516" i="1"/>
  <c r="G1503" i="1"/>
  <c r="H1481" i="1"/>
  <c r="G1481" i="1"/>
  <c r="G1483" i="1"/>
  <c r="H1580" i="1"/>
  <c r="H1576" i="1"/>
  <c r="G645" i="1"/>
  <c r="H645" i="1"/>
  <c r="F652" i="4"/>
  <c r="G658" i="1"/>
  <c r="G593" i="1"/>
  <c r="G594" i="1"/>
  <c r="H588" i="1"/>
  <c r="H589" i="1"/>
  <c r="E593" i="4"/>
  <c r="D587" i="1" s="1"/>
  <c r="G400" i="1"/>
  <c r="D373" i="1"/>
  <c r="G386" i="1"/>
  <c r="H386" i="1"/>
  <c r="H397" i="1"/>
  <c r="G397" i="1"/>
  <c r="H321" i="1"/>
  <c r="G321" i="1"/>
  <c r="F326" i="4"/>
  <c r="E263" i="4"/>
  <c r="D259" i="1" s="1"/>
  <c r="E53" i="9"/>
  <c r="B53" i="9" s="1"/>
  <c r="G199" i="1"/>
  <c r="D198" i="1"/>
  <c r="G206" i="1"/>
  <c r="G207" i="1"/>
  <c r="E196" i="4"/>
  <c r="D192" i="1" s="1"/>
  <c r="G191" i="1"/>
  <c r="G190" i="1"/>
  <c r="G189" i="1"/>
  <c r="G188" i="1"/>
  <c r="G187" i="1"/>
  <c r="G186" i="1"/>
  <c r="D184" i="1"/>
  <c r="H184" i="1" s="1"/>
  <c r="F223" i="9"/>
  <c r="B223" i="9" s="1"/>
  <c r="H185" i="1"/>
  <c r="G183" i="1"/>
  <c r="G182" i="1"/>
  <c r="B221" i="9"/>
  <c r="G181" i="1"/>
  <c r="F219" i="9"/>
  <c r="E42" i="9"/>
  <c r="B42" i="9" s="1"/>
  <c r="H173" i="1"/>
  <c r="G173" i="1"/>
  <c r="F177" i="4"/>
  <c r="G174" i="1"/>
  <c r="G172" i="1"/>
  <c r="G170" i="1"/>
  <c r="G169" i="1"/>
  <c r="G168" i="1"/>
  <c r="G167" i="1"/>
  <c r="G165" i="1"/>
  <c r="G166" i="1"/>
  <c r="F169" i="4"/>
  <c r="G163" i="1"/>
  <c r="G162" i="1"/>
  <c r="H160" i="1"/>
  <c r="G160" i="1"/>
  <c r="E163" i="4"/>
  <c r="D159" i="1" s="1"/>
  <c r="F164" i="4"/>
  <c r="H155" i="1"/>
  <c r="G154" i="1"/>
  <c r="G149" i="1"/>
  <c r="G150" i="1"/>
  <c r="D120" i="1"/>
  <c r="D121" i="1"/>
  <c r="D87" i="1"/>
  <c r="G79" i="1"/>
  <c r="G81" i="1"/>
  <c r="G70" i="1"/>
  <c r="G72" i="1"/>
  <c r="F74" i="4"/>
  <c r="G57" i="1"/>
  <c r="G56" i="1"/>
  <c r="G51" i="1"/>
  <c r="G50" i="1"/>
  <c r="E50" i="4"/>
  <c r="D46" i="1" s="1"/>
  <c r="F54" i="4"/>
  <c r="E287" i="9"/>
  <c r="B287" i="9" s="1"/>
  <c r="E301" i="9"/>
  <c r="B301" i="9" s="1"/>
  <c r="E293" i="9"/>
  <c r="B293" i="9" s="1"/>
  <c r="E288" i="9"/>
  <c r="B288" i="9" s="1"/>
  <c r="E303" i="9"/>
  <c r="B303" i="9" s="1"/>
  <c r="H78" i="1"/>
  <c r="G78" i="1"/>
  <c r="H1215" i="1"/>
  <c r="H1459" i="1"/>
  <c r="G1459" i="1"/>
  <c r="I1459" i="1" s="1"/>
  <c r="I1478" i="1"/>
  <c r="G1445" i="1"/>
  <c r="J1445" i="1"/>
  <c r="H1445" i="1"/>
  <c r="J1450" i="1"/>
  <c r="H1450" i="1"/>
  <c r="G1450" i="1"/>
  <c r="I1450" i="1" s="1"/>
  <c r="J1458" i="1"/>
  <c r="H1458" i="1"/>
  <c r="G1458" i="1"/>
  <c r="I1458" i="1" s="1"/>
  <c r="J1465" i="1"/>
  <c r="G1465" i="1"/>
  <c r="J1471" i="1"/>
  <c r="G1471" i="1"/>
  <c r="H1479" i="1"/>
  <c r="G1479" i="1"/>
  <c r="H1485" i="1"/>
  <c r="G1485" i="1"/>
  <c r="H1493" i="1"/>
  <c r="G1493" i="1"/>
  <c r="G1501" i="1"/>
  <c r="H1504" i="1"/>
  <c r="G1506" i="1"/>
  <c r="H1520" i="1"/>
  <c r="G1522" i="1"/>
  <c r="G1533" i="1"/>
  <c r="H1536" i="1"/>
  <c r="G1538" i="1"/>
  <c r="G1565" i="1"/>
  <c r="H1568" i="1"/>
  <c r="G1570" i="1"/>
  <c r="I1449" i="1"/>
  <c r="H1468" i="1"/>
  <c r="G1468" i="1"/>
  <c r="G1480" i="1"/>
  <c r="H1480" i="1"/>
  <c r="G1488" i="1"/>
  <c r="H1488" i="1"/>
  <c r="G1496" i="1"/>
  <c r="H1496" i="1"/>
  <c r="G986" i="1"/>
  <c r="G987" i="1"/>
  <c r="G988" i="1"/>
  <c r="G989"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155" i="1"/>
  <c r="G1156" i="1"/>
  <c r="G1157" i="1"/>
  <c r="G1158" i="1"/>
  <c r="G1159" i="1"/>
  <c r="G1160" i="1"/>
  <c r="G1161" i="1"/>
  <c r="G1162" i="1"/>
  <c r="G1163" i="1"/>
  <c r="G1164" i="1"/>
  <c r="G1165" i="1"/>
  <c r="G1166" i="1"/>
  <c r="G1167" i="1"/>
  <c r="G1168" i="1"/>
  <c r="G1169" i="1"/>
  <c r="G1170" i="1"/>
  <c r="G1171" i="1"/>
  <c r="H1172" i="1"/>
  <c r="H1176" i="1"/>
  <c r="H1180" i="1"/>
  <c r="H1184" i="1"/>
  <c r="H1188" i="1"/>
  <c r="H1192" i="1"/>
  <c r="H1196" i="1"/>
  <c r="H1200" i="1"/>
  <c r="H1204" i="1"/>
  <c r="H1208" i="1"/>
  <c r="H1212" i="1"/>
  <c r="H1218" i="1"/>
  <c r="H1226" i="1"/>
  <c r="H1230" i="1"/>
  <c r="H1234" i="1"/>
  <c r="H1237" i="1"/>
  <c r="H1241" i="1"/>
  <c r="H1245" i="1"/>
  <c r="H1249" i="1"/>
  <c r="H1253" i="1"/>
  <c r="H1257" i="1"/>
  <c r="H1261" i="1"/>
  <c r="H1265" i="1"/>
  <c r="H1269" i="1"/>
  <c r="H1273" i="1"/>
  <c r="H1277" i="1"/>
  <c r="H1281" i="1"/>
  <c r="H1285" i="1"/>
  <c r="H1289" i="1"/>
  <c r="H1293" i="1"/>
  <c r="H1297" i="1"/>
  <c r="G1299" i="1"/>
  <c r="H1301" i="1"/>
  <c r="H1305" i="1"/>
  <c r="H1309" i="1"/>
  <c r="H1313" i="1"/>
  <c r="H1317" i="1"/>
  <c r="H1321" i="1"/>
  <c r="H1325" i="1"/>
  <c r="H1332" i="1"/>
  <c r="H1336" i="1"/>
  <c r="H1340" i="1"/>
  <c r="H1344" i="1"/>
  <c r="H1348" i="1"/>
  <c r="H1352" i="1"/>
  <c r="H1356" i="1"/>
  <c r="H1360" i="1"/>
  <c r="H1364" i="1"/>
  <c r="H1368" i="1"/>
  <c r="H1372" i="1"/>
  <c r="H1376" i="1"/>
  <c r="H1380" i="1"/>
  <c r="H1384" i="1"/>
  <c r="H1388" i="1"/>
  <c r="H1392" i="1"/>
  <c r="H1396" i="1"/>
  <c r="H1400" i="1"/>
  <c r="H1404" i="1"/>
  <c r="H1412" i="1"/>
  <c r="H1416" i="1"/>
  <c r="H1420" i="1"/>
  <c r="H1424" i="1"/>
  <c r="H1428" i="1"/>
  <c r="H1432" i="1"/>
  <c r="G1439" i="1"/>
  <c r="I1439" i="1" s="1"/>
  <c r="J1439" i="1"/>
  <c r="H1440" i="1"/>
  <c r="G1441" i="1"/>
  <c r="I1441" i="1" s="1"/>
  <c r="J1441" i="1"/>
  <c r="H1442" i="1"/>
  <c r="G1443" i="1"/>
  <c r="I1443" i="1" s="1"/>
  <c r="J1443" i="1"/>
  <c r="J1444" i="1"/>
  <c r="H1447" i="1"/>
  <c r="G1447" i="1"/>
  <c r="I1452" i="1"/>
  <c r="H1455" i="1"/>
  <c r="G1455" i="1"/>
  <c r="I1460" i="1"/>
  <c r="H1464" i="1"/>
  <c r="G1464" i="1"/>
  <c r="I1464" i="1" s="1"/>
  <c r="J1468" i="1"/>
  <c r="J1476" i="1"/>
  <c r="G1476" i="1"/>
  <c r="I1476" i="1" s="1"/>
  <c r="G1525" i="1"/>
  <c r="H1528" i="1"/>
  <c r="G1530" i="1"/>
  <c r="G1557" i="1"/>
  <c r="H1560" i="1"/>
  <c r="G1562" i="1"/>
  <c r="I1440" i="1"/>
  <c r="I1442" i="1"/>
  <c r="H1451" i="1"/>
  <c r="G1451" i="1"/>
  <c r="H1474" i="1"/>
  <c r="G1474" i="1"/>
  <c r="H1175" i="1"/>
  <c r="H1179" i="1"/>
  <c r="H1187" i="1"/>
  <c r="H1191" i="1"/>
  <c r="H1195" i="1"/>
  <c r="H1199" i="1"/>
  <c r="H1203" i="1"/>
  <c r="H1207" i="1"/>
  <c r="H1211" i="1"/>
  <c r="H1217" i="1"/>
  <c r="H1221" i="1"/>
  <c r="H1225" i="1"/>
  <c r="H1229" i="1"/>
  <c r="H1233"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1" i="1"/>
  <c r="H1335" i="1"/>
  <c r="H1339" i="1"/>
  <c r="H1343" i="1"/>
  <c r="H1347" i="1"/>
  <c r="H1351" i="1"/>
  <c r="H1355" i="1"/>
  <c r="H1359" i="1"/>
  <c r="H1363" i="1"/>
  <c r="H1367" i="1"/>
  <c r="H1371" i="1"/>
  <c r="H1375" i="1"/>
  <c r="H1379" i="1"/>
  <c r="H1383" i="1"/>
  <c r="H1387" i="1"/>
  <c r="H1391" i="1"/>
  <c r="H1395" i="1"/>
  <c r="H1399" i="1"/>
  <c r="H1403" i="1"/>
  <c r="H1407" i="1"/>
  <c r="H1411" i="1"/>
  <c r="H1415" i="1"/>
  <c r="H1419" i="1"/>
  <c r="H1427" i="1"/>
  <c r="H1431" i="1"/>
  <c r="J1446" i="1"/>
  <c r="H1446" i="1"/>
  <c r="G1446" i="1"/>
  <c r="J1451" i="1"/>
  <c r="J1459" i="1"/>
  <c r="H1465" i="1"/>
  <c r="H1471" i="1"/>
  <c r="J1479" i="1"/>
  <c r="H1482" i="1"/>
  <c r="G1482" i="1"/>
  <c r="H1490" i="1"/>
  <c r="G1490" i="1"/>
  <c r="H1498" i="1"/>
  <c r="G1498" i="1"/>
  <c r="F82" i="4"/>
  <c r="E237" i="5"/>
  <c r="D1215" i="1"/>
  <c r="G1215" i="1" s="1"/>
  <c r="G162" i="9"/>
  <c r="E162" i="9" s="1"/>
  <c r="B162" i="9" s="1"/>
  <c r="F29" i="4"/>
  <c r="F299" i="4"/>
  <c r="F312" i="4"/>
  <c r="D311" i="4"/>
  <c r="F422" i="4"/>
  <c r="D421" i="4"/>
  <c r="D459" i="4"/>
  <c r="F460" i="4"/>
  <c r="F516" i="4"/>
  <c r="D515" i="4"/>
  <c r="G310" i="9"/>
  <c r="E310" i="9" s="1"/>
  <c r="B310" i="9" s="1"/>
  <c r="F190" i="5"/>
  <c r="F246" i="5"/>
  <c r="D245" i="5"/>
  <c r="D106" i="4"/>
  <c r="F140" i="4"/>
  <c r="E152" i="4"/>
  <c r="D224" i="4"/>
  <c r="F231" i="4"/>
  <c r="F345" i="4"/>
  <c r="D344" i="4"/>
  <c r="F356" i="4"/>
  <c r="D351" i="4"/>
  <c r="D593" i="4"/>
  <c r="F594" i="4"/>
  <c r="F626" i="4"/>
  <c r="D625" i="4"/>
  <c r="F78" i="5"/>
  <c r="F238" i="5"/>
  <c r="D237" i="5"/>
  <c r="D1436" i="1"/>
  <c r="H1436" i="1" s="1"/>
  <c r="D1437" i="1"/>
  <c r="G1437" i="1" s="1"/>
  <c r="H1444" i="1"/>
  <c r="I1444" i="1" s="1"/>
  <c r="H1454" i="1"/>
  <c r="H1462" i="1"/>
  <c r="I1462" i="1" s="1"/>
  <c r="J1462" i="1"/>
  <c r="H1463" i="1"/>
  <c r="I1463" i="1" s="1"/>
  <c r="H1466" i="1"/>
  <c r="I1466" i="1" s="1"/>
  <c r="J1466" i="1"/>
  <c r="H1467" i="1"/>
  <c r="I1467" i="1" s="1"/>
  <c r="H1472" i="1"/>
  <c r="I1472" i="1" s="1"/>
  <c r="J1472" i="1"/>
  <c r="H1473" i="1"/>
  <c r="I1473" i="1" s="1"/>
  <c r="H1477" i="1"/>
  <c r="I1477" i="1" s="1"/>
  <c r="J1477" i="1"/>
  <c r="H1478" i="1"/>
  <c r="C1518" i="1"/>
  <c r="C1524" i="1"/>
  <c r="D152" i="4"/>
  <c r="D163" i="4"/>
  <c r="D263" i="4"/>
  <c r="D643" i="4"/>
  <c r="F416" i="4"/>
  <c r="D484" i="4"/>
  <c r="E643" i="4"/>
  <c r="D637" i="1" s="1"/>
  <c r="H290" i="9"/>
  <c r="E290" i="9" s="1"/>
  <c r="B290" i="9" s="1"/>
  <c r="E87" i="5"/>
  <c r="D1065" i="1" s="1"/>
  <c r="E35" i="6"/>
  <c r="E141" i="6" s="1"/>
  <c r="F122" i="6"/>
  <c r="D114" i="6"/>
  <c r="H1449" i="1"/>
  <c r="J1449" i="1"/>
  <c r="H1453" i="1"/>
  <c r="H1457" i="1"/>
  <c r="I1457" i="1" s="1"/>
  <c r="J1457" i="1"/>
  <c r="H1461" i="1"/>
  <c r="D7" i="4"/>
  <c r="F91" i="4"/>
  <c r="F159" i="4"/>
  <c r="D529" i="4"/>
  <c r="F530" i="4"/>
  <c r="D580" i="4"/>
  <c r="F88" i="5"/>
  <c r="I24" i="3"/>
  <c r="D35" i="6"/>
  <c r="F36" i="6"/>
  <c r="G316" i="9"/>
  <c r="E316" i="9" s="1"/>
  <c r="E311" i="4"/>
  <c r="D306" i="1" s="1"/>
  <c r="F402" i="4"/>
  <c r="F8" i="5"/>
  <c r="F180" i="5"/>
  <c r="D177" i="5"/>
  <c r="D206" i="5"/>
  <c r="F207" i="5"/>
  <c r="D141" i="6"/>
  <c r="F5" i="6"/>
  <c r="E363" i="4"/>
  <c r="D358" i="1" s="1"/>
  <c r="E472" i="4"/>
  <c r="D466" i="1" s="1"/>
  <c r="F485" i="4"/>
  <c r="F599" i="4"/>
  <c r="F45" i="5"/>
  <c r="D12" i="5"/>
  <c r="D69" i="5"/>
  <c r="F70" i="5"/>
  <c r="F234" i="5"/>
  <c r="D129" i="6"/>
  <c r="F130" i="6"/>
  <c r="E160" i="9"/>
  <c r="B160" i="9" s="1"/>
  <c r="G161" i="9"/>
  <c r="E161" i="9" s="1"/>
  <c r="B161" i="9" s="1"/>
  <c r="G165" i="9"/>
  <c r="E165" i="9" s="1"/>
  <c r="B165" i="9" s="1"/>
  <c r="H166" i="9"/>
  <c r="G167" i="9"/>
  <c r="E167" i="9" s="1"/>
  <c r="B167" i="9" s="1"/>
  <c r="G168" i="9"/>
  <c r="E168" i="9" s="1"/>
  <c r="B168" i="9" s="1"/>
  <c r="B259" i="9"/>
  <c r="B269" i="9"/>
  <c r="B225" i="9"/>
  <c r="B231" i="9"/>
  <c r="B241" i="9"/>
  <c r="B247" i="9"/>
  <c r="B257" i="9"/>
  <c r="B263" i="9"/>
  <c r="E146" i="5"/>
  <c r="D1124" i="1" s="1"/>
  <c r="E291" i="9"/>
  <c r="B291" i="9" s="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1" i="9"/>
  <c r="E281" i="9" s="1"/>
  <c r="B281" i="9" s="1"/>
  <c r="G280" i="9"/>
  <c r="E280" i="9" s="1"/>
  <c r="B280" i="9" s="1"/>
  <c r="G279" i="9"/>
  <c r="E279" i="9" s="1"/>
  <c r="B279"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6" i="9"/>
  <c r="E166" i="9" s="1"/>
  <c r="B166" i="9" s="1"/>
  <c r="H165" i="9"/>
  <c r="I10" i="9"/>
  <c r="G163" i="9"/>
  <c r="E163" i="9" s="1"/>
  <c r="B163" i="9" s="1"/>
  <c r="B219" i="9"/>
  <c r="B229" i="9"/>
  <c r="B235" i="9"/>
  <c r="B245" i="9"/>
  <c r="B251" i="9"/>
  <c r="B261" i="9"/>
  <c r="B267" i="9"/>
  <c r="G638" i="1" l="1"/>
  <c r="H638" i="1"/>
  <c r="G55" i="1"/>
  <c r="G1235" i="1"/>
  <c r="G1227" i="1"/>
  <c r="D1153" i="1"/>
  <c r="E175" i="5"/>
  <c r="D1152" i="1" s="1"/>
  <c r="I22" i="3"/>
  <c r="H311" i="9"/>
  <c r="D1183" i="1"/>
  <c r="H1112" i="1"/>
  <c r="G1112" i="1"/>
  <c r="E7" i="5"/>
  <c r="I20" i="3" s="1"/>
  <c r="G318" i="9"/>
  <c r="E318" i="9" s="1"/>
  <c r="B318" i="9" s="1"/>
  <c r="F213" i="9"/>
  <c r="B213" i="9" s="1"/>
  <c r="D42" i="8"/>
  <c r="H19" i="9" s="1"/>
  <c r="E19" i="9" s="1"/>
  <c r="B19" i="9" s="1"/>
  <c r="H1499" i="1"/>
  <c r="G1499" i="1"/>
  <c r="G313" i="9"/>
  <c r="E313" i="9" s="1"/>
  <c r="B313" i="9" s="1"/>
  <c r="E528" i="4"/>
  <c r="D522" i="1" s="1"/>
  <c r="H373" i="1"/>
  <c r="G373" i="1"/>
  <c r="E350" i="4"/>
  <c r="D345" i="1" s="1"/>
  <c r="H198" i="1"/>
  <c r="G198" i="1"/>
  <c r="F196" i="4"/>
  <c r="H192" i="1"/>
  <c r="G192" i="1"/>
  <c r="G184" i="1"/>
  <c r="H121" i="1"/>
  <c r="G121" i="1"/>
  <c r="H120" i="1"/>
  <c r="G120" i="1"/>
  <c r="G87" i="1"/>
  <c r="H87" i="1"/>
  <c r="H46" i="1"/>
  <c r="G46" i="1"/>
  <c r="E6" i="4"/>
  <c r="F50" i="4"/>
  <c r="E317" i="9"/>
  <c r="G1124" i="1"/>
  <c r="H1124" i="1"/>
  <c r="F141" i="6"/>
  <c r="H28" i="3"/>
  <c r="C1435" i="1"/>
  <c r="F224" i="4"/>
  <c r="C220" i="1"/>
  <c r="F311" i="4"/>
  <c r="C306" i="1"/>
  <c r="F129" i="6"/>
  <c r="C1423" i="1"/>
  <c r="F12" i="5"/>
  <c r="C990" i="1"/>
  <c r="G466" i="1"/>
  <c r="H466" i="1"/>
  <c r="E298" i="4"/>
  <c r="G1524" i="1"/>
  <c r="H1524" i="1"/>
  <c r="E68" i="5"/>
  <c r="F593" i="4"/>
  <c r="C587" i="1"/>
  <c r="F344" i="4"/>
  <c r="C339" i="1"/>
  <c r="F459" i="4"/>
  <c r="C453" i="1"/>
  <c r="H1437" i="1"/>
  <c r="I1471" i="1"/>
  <c r="G308" i="9"/>
  <c r="E308" i="9" s="1"/>
  <c r="B308" i="9" s="1"/>
  <c r="F177" i="5"/>
  <c r="D176" i="5"/>
  <c r="C1154" i="1"/>
  <c r="F529" i="4"/>
  <c r="D528" i="4"/>
  <c r="C523" i="1"/>
  <c r="F643" i="4"/>
  <c r="C637" i="1"/>
  <c r="F237" i="5"/>
  <c r="H23" i="3"/>
  <c r="C1214" i="1"/>
  <c r="E408" i="4"/>
  <c r="D403" i="1" s="1"/>
  <c r="F106" i="4"/>
  <c r="C102" i="1"/>
  <c r="H358" i="1"/>
  <c r="G358" i="1"/>
  <c r="B316" i="9"/>
  <c r="E315" i="9"/>
  <c r="I10" i="3" s="1"/>
  <c r="I28" i="3"/>
  <c r="D1435" i="1"/>
  <c r="F580" i="4"/>
  <c r="C574" i="1"/>
  <c r="I34" i="3"/>
  <c r="I25" i="3"/>
  <c r="D1329" i="1"/>
  <c r="F484" i="4"/>
  <c r="C478" i="1"/>
  <c r="F263" i="4"/>
  <c r="C259" i="1"/>
  <c r="G1518" i="1"/>
  <c r="H1518" i="1"/>
  <c r="F625" i="4"/>
  <c r="C619" i="1"/>
  <c r="F351" i="4"/>
  <c r="D350" i="4"/>
  <c r="C346" i="1"/>
  <c r="E151" i="4"/>
  <c r="D148" i="1"/>
  <c r="F245" i="5"/>
  <c r="C1222" i="1"/>
  <c r="F515" i="4"/>
  <c r="C509" i="1"/>
  <c r="F421" i="4"/>
  <c r="D420" i="4"/>
  <c r="C415" i="1"/>
  <c r="D298" i="4"/>
  <c r="G1436" i="1"/>
  <c r="F363" i="4"/>
  <c r="I1451" i="1"/>
  <c r="I1447" i="1"/>
  <c r="I1468" i="1"/>
  <c r="E420" i="4"/>
  <c r="D68" i="5"/>
  <c r="F69" i="5"/>
  <c r="C1047" i="1"/>
  <c r="F35" i="6"/>
  <c r="H25" i="3"/>
  <c r="C1329" i="1"/>
  <c r="F114" i="6"/>
  <c r="H27" i="3"/>
  <c r="C1408" i="1"/>
  <c r="G21" i="9"/>
  <c r="H21" i="9"/>
  <c r="D151" i="4"/>
  <c r="F152" i="4"/>
  <c r="C148" i="1"/>
  <c r="G311" i="9"/>
  <c r="F206" i="5"/>
  <c r="C1183" i="1"/>
  <c r="D7" i="5"/>
  <c r="F146" i="5"/>
  <c r="F7" i="4"/>
  <c r="D6" i="4"/>
  <c r="C3" i="1"/>
  <c r="G1065" i="1"/>
  <c r="H1065" i="1"/>
  <c r="F163" i="4"/>
  <c r="C159" i="1"/>
  <c r="I23" i="3"/>
  <c r="D1214" i="1"/>
  <c r="I1446" i="1"/>
  <c r="I1474" i="1"/>
  <c r="I1455" i="1"/>
  <c r="I1479" i="1"/>
  <c r="I1465" i="1"/>
  <c r="E311" i="9" l="1"/>
  <c r="B311" i="9" s="1"/>
  <c r="E6" i="5"/>
  <c r="D984" i="1" s="1"/>
  <c r="D985" i="1"/>
  <c r="E21" i="9"/>
  <c r="B21" i="9" s="1"/>
  <c r="G314" i="9"/>
  <c r="E314" i="9" s="1"/>
  <c r="B314" i="9" s="1"/>
  <c r="K1451" i="9"/>
  <c r="C1517" i="1"/>
  <c r="H11" i="3" s="1"/>
  <c r="E412" i="4"/>
  <c r="D407" i="1" s="1"/>
  <c r="D2" i="1"/>
  <c r="I16" i="3"/>
  <c r="D290" i="4"/>
  <c r="H16" i="3"/>
  <c r="D412" i="4"/>
  <c r="F6" i="4"/>
  <c r="C2" i="1"/>
  <c r="G1183" i="1"/>
  <c r="H1183" i="1"/>
  <c r="F68" i="5"/>
  <c r="H21" i="3"/>
  <c r="C1046" i="1"/>
  <c r="H415" i="1"/>
  <c r="G415" i="1"/>
  <c r="I17" i="3"/>
  <c r="E289" i="4"/>
  <c r="D147" i="1"/>
  <c r="G619" i="1"/>
  <c r="H619" i="1"/>
  <c r="H523" i="1"/>
  <c r="G523" i="1"/>
  <c r="F176" i="5"/>
  <c r="D175" i="5"/>
  <c r="C1153" i="1"/>
  <c r="H22" i="3"/>
  <c r="H990" i="1"/>
  <c r="G990" i="1"/>
  <c r="H306" i="1"/>
  <c r="G306" i="1"/>
  <c r="G1435" i="1"/>
  <c r="H1435" i="1"/>
  <c r="E639" i="4"/>
  <c r="H159" i="1"/>
  <c r="G159" i="1"/>
  <c r="D289" i="4"/>
  <c r="F151" i="4"/>
  <c r="H17" i="3"/>
  <c r="C147" i="1"/>
  <c r="E635" i="4"/>
  <c r="D629" i="1" s="1"/>
  <c r="D414" i="1"/>
  <c r="E636" i="4"/>
  <c r="D630" i="1" s="1"/>
  <c r="D635" i="4"/>
  <c r="F420" i="4"/>
  <c r="C414" i="1"/>
  <c r="G1222" i="1"/>
  <c r="H1222" i="1"/>
  <c r="H346" i="1"/>
  <c r="G346" i="1"/>
  <c r="F528" i="4"/>
  <c r="D636" i="4"/>
  <c r="C522" i="1"/>
  <c r="H453" i="1"/>
  <c r="G453" i="1"/>
  <c r="H587" i="1"/>
  <c r="G587" i="1"/>
  <c r="G1408" i="1"/>
  <c r="H1408" i="1"/>
  <c r="H259" i="1"/>
  <c r="G259" i="1"/>
  <c r="H1047" i="1"/>
  <c r="G1047" i="1"/>
  <c r="D408" i="4"/>
  <c r="F350" i="4"/>
  <c r="C345" i="1"/>
  <c r="H478" i="1"/>
  <c r="G478" i="1"/>
  <c r="H1517" i="1"/>
  <c r="G1517" i="1"/>
  <c r="H574" i="1"/>
  <c r="G574" i="1"/>
  <c r="H637" i="1"/>
  <c r="G637" i="1"/>
  <c r="E407" i="4"/>
  <c r="D402" i="1" s="1"/>
  <c r="D293" i="1"/>
  <c r="G1423" i="1"/>
  <c r="H1423" i="1"/>
  <c r="G220" i="1"/>
  <c r="H220" i="1"/>
  <c r="G3" i="1"/>
  <c r="H3" i="1"/>
  <c r="D6" i="5"/>
  <c r="H20" i="3"/>
  <c r="F7" i="5"/>
  <c r="C985" i="1"/>
  <c r="G148" i="1"/>
  <c r="H148" i="1"/>
  <c r="G1329" i="1"/>
  <c r="H1329" i="1"/>
  <c r="H9" i="3"/>
  <c r="D407" i="4"/>
  <c r="F298" i="4"/>
  <c r="C293" i="1"/>
  <c r="H509" i="1"/>
  <c r="G509" i="1"/>
  <c r="H102" i="1"/>
  <c r="G102" i="1"/>
  <c r="G1214" i="1"/>
  <c r="H1214" i="1"/>
  <c r="H1154" i="1"/>
  <c r="G1154" i="1"/>
  <c r="H339" i="1"/>
  <c r="G339" i="1"/>
  <c r="I21" i="3"/>
  <c r="D1046" i="1"/>
  <c r="H278" i="9" l="1"/>
  <c r="E312" i="9"/>
  <c r="H345" i="1"/>
  <c r="G345" i="1"/>
  <c r="H2" i="1"/>
  <c r="G2" i="1"/>
  <c r="G414" i="1"/>
  <c r="H414" i="1"/>
  <c r="F175" i="5"/>
  <c r="C1152" i="1"/>
  <c r="C286" i="1"/>
  <c r="G293" i="1"/>
  <c r="H293" i="1"/>
  <c r="G285" i="9"/>
  <c r="E285" i="9" s="1"/>
  <c r="B285" i="9" s="1"/>
  <c r="G278" i="9"/>
  <c r="F6" i="5"/>
  <c r="C984" i="1"/>
  <c r="F408" i="4"/>
  <c r="C403" i="1"/>
  <c r="H522" i="1"/>
  <c r="G522" i="1"/>
  <c r="D413" i="4"/>
  <c r="D291" i="4"/>
  <c r="F289" i="4"/>
  <c r="C285" i="1"/>
  <c r="D639" i="4"/>
  <c r="D414" i="4"/>
  <c r="F412" i="4"/>
  <c r="C407" i="1"/>
  <c r="K3" i="9"/>
  <c r="I9" i="3"/>
  <c r="F407" i="4"/>
  <c r="C402" i="1"/>
  <c r="H985" i="1"/>
  <c r="G985" i="1"/>
  <c r="N3" i="9"/>
  <c r="I11" i="3"/>
  <c r="F636" i="4"/>
  <c r="C630" i="1"/>
  <c r="F635" i="4"/>
  <c r="C629" i="1"/>
  <c r="H147" i="1"/>
  <c r="G147" i="1"/>
  <c r="D633" i="1"/>
  <c r="H1153" i="1"/>
  <c r="G1153" i="1"/>
  <c r="E413" i="4"/>
  <c r="E291" i="4"/>
  <c r="D287" i="1" s="1"/>
  <c r="D285" i="1"/>
  <c r="E290" i="4"/>
  <c r="D286" i="1" s="1"/>
  <c r="H1046" i="1"/>
  <c r="G1046" i="1"/>
  <c r="E278" i="9" l="1"/>
  <c r="E277" i="9" s="1"/>
  <c r="G286" i="1"/>
  <c r="H286" i="1"/>
  <c r="F290" i="4"/>
  <c r="H630" i="1"/>
  <c r="G630" i="1"/>
  <c r="C409" i="1"/>
  <c r="F291" i="4"/>
  <c r="C287" i="1"/>
  <c r="G403" i="1"/>
  <c r="H403" i="1"/>
  <c r="F639" i="4"/>
  <c r="C633" i="1"/>
  <c r="H629" i="1"/>
  <c r="G629" i="1"/>
  <c r="H402" i="1"/>
  <c r="G402" i="1"/>
  <c r="H407" i="1"/>
  <c r="G407" i="1"/>
  <c r="H285" i="1"/>
  <c r="G285" i="1"/>
  <c r="H8" i="3"/>
  <c r="G984" i="1"/>
  <c r="H984" i="1"/>
  <c r="H1152" i="1"/>
  <c r="G1152" i="1"/>
  <c r="D415" i="4"/>
  <c r="D640" i="4"/>
  <c r="F413" i="4"/>
  <c r="C408" i="1"/>
  <c r="E640" i="4"/>
  <c r="E415" i="4"/>
  <c r="D410" i="1" s="1"/>
  <c r="D408" i="1"/>
  <c r="E414" i="4"/>
  <c r="D409" i="1" s="1"/>
  <c r="B278" i="9" l="1"/>
  <c r="H408" i="1"/>
  <c r="G408" i="1"/>
  <c r="H633" i="1"/>
  <c r="G633" i="1"/>
  <c r="F414" i="4"/>
  <c r="F640" i="4"/>
  <c r="D642" i="4"/>
  <c r="C634" i="1"/>
  <c r="H287" i="1"/>
  <c r="G287" i="1"/>
  <c r="E642" i="4"/>
  <c r="D634" i="1"/>
  <c r="E641" i="4"/>
  <c r="F415" i="4"/>
  <c r="C410" i="1"/>
  <c r="D641" i="4"/>
  <c r="M3" i="9"/>
  <c r="I8" i="3"/>
  <c r="G409" i="1"/>
  <c r="H409" i="1"/>
  <c r="D646" i="4" l="1"/>
  <c r="F642" i="4"/>
  <c r="C636" i="1"/>
  <c r="E645" i="4"/>
  <c r="D635" i="1"/>
  <c r="H410" i="1"/>
  <c r="G410" i="1"/>
  <c r="E646" i="4"/>
  <c r="D636" i="1"/>
  <c r="G634" i="1"/>
  <c r="H634" i="1"/>
  <c r="F641" i="4"/>
  <c r="D645" i="4"/>
  <c r="C635" i="1"/>
  <c r="G276" i="9" l="1"/>
  <c r="E276" i="9" s="1"/>
  <c r="B276" i="9" s="1"/>
  <c r="H636" i="1"/>
  <c r="G636" i="1"/>
  <c r="I18" i="3"/>
  <c r="D639" i="1"/>
  <c r="H635" i="1"/>
  <c r="G635" i="1"/>
  <c r="I19" i="3"/>
  <c r="D640" i="1"/>
  <c r="F645" i="4"/>
  <c r="C639" i="1"/>
  <c r="H18" i="3"/>
  <c r="H19" i="3"/>
  <c r="F646" i="4"/>
  <c r="C640" i="1"/>
  <c r="H7" i="3" l="1"/>
  <c r="J3" i="9" s="1"/>
  <c r="H639" i="1"/>
  <c r="G639" i="1"/>
  <c r="G640" i="1"/>
  <c r="H640" i="1"/>
  <c r="G274" i="9" l="1"/>
  <c r="M272" i="9"/>
  <c r="L272" i="9"/>
  <c r="H274" i="9"/>
  <c r="H18" i="9"/>
  <c r="G18" i="9"/>
  <c r="K9" i="9"/>
  <c r="L15" i="9"/>
  <c r="J7" i="9"/>
  <c r="I12" i="9"/>
  <c r="J8" i="9"/>
  <c r="I13" i="9"/>
  <c r="J9" i="9"/>
  <c r="H15" i="9"/>
  <c r="K13" i="9"/>
  <c r="K5" i="9"/>
  <c r="J10" i="9"/>
  <c r="M16" i="9"/>
  <c r="I8" i="9"/>
  <c r="M15" i="9"/>
  <c r="I9" i="9"/>
  <c r="G15" i="9"/>
  <c r="J5" i="9"/>
  <c r="L16" i="9"/>
  <c r="I7" i="9"/>
  <c r="J11" i="9"/>
  <c r="I17" i="9"/>
  <c r="J12" i="9"/>
  <c r="K8" i="9"/>
  <c r="G17" i="9"/>
  <c r="J6" i="9"/>
  <c r="I11" i="9"/>
  <c r="H17" i="9"/>
  <c r="K10" i="9"/>
  <c r="G16" i="9"/>
  <c r="I5" i="9"/>
  <c r="K11" i="9"/>
  <c r="H16" i="9"/>
  <c r="I6" i="9"/>
  <c r="K12" i="9"/>
  <c r="K6" i="9"/>
  <c r="K7" i="9"/>
  <c r="J17" i="9"/>
  <c r="J13" i="9"/>
  <c r="E15" i="9" l="1"/>
  <c r="E18" i="9"/>
  <c r="B18" i="9" s="1"/>
  <c r="E6" i="9"/>
  <c r="B6" i="9" s="1"/>
  <c r="E16" i="9"/>
  <c r="F272" i="9"/>
  <c r="B272" i="9" s="1"/>
  <c r="E8" i="9"/>
  <c r="B8" i="9" s="1"/>
  <c r="E5" i="9"/>
  <c r="B5" i="9" s="1"/>
  <c r="E11" i="9"/>
  <c r="B11" i="9" s="1"/>
  <c r="F16" i="9"/>
  <c r="F15" i="9"/>
  <c r="E17" i="9"/>
  <c r="B17" i="9" s="1"/>
  <c r="E12" i="9"/>
  <c r="B12" i="9" s="1"/>
  <c r="E13" i="9"/>
  <c r="B13" i="9" s="1"/>
  <c r="E7" i="9"/>
  <c r="B7" i="9" s="1"/>
  <c r="E9" i="9"/>
  <c r="B9" i="9" s="1"/>
  <c r="E10" i="9"/>
  <c r="B10" i="9" s="1"/>
  <c r="E274" i="9"/>
  <c r="B15" i="9" l="1"/>
  <c r="B16" i="9"/>
  <c r="F20" i="9"/>
  <c r="F14" i="9"/>
  <c r="E14" i="9"/>
  <c r="E4" i="9"/>
  <c r="B274" i="9"/>
  <c r="E20" i="9"/>
  <c r="I7" i="3" s="1"/>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<sst xmlns="http://schemas.openxmlformats.org/spreadsheetml/2006/main" count="4374" uniqueCount="3426">
  <si>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</si>
  <si>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</si>
  <si>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</si>
  <si>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</si>
  <si>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</si>
  <si>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</si>
  <si>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</si>
  <si>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</si>
  <si>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</si>
  <si>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</si>
  <si>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</si>
  <si>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</si>
  <si>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</si>
  <si>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</si>
  <si>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</si>
  <si>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</si>
  <si>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</si>
  <si>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</si>
  <si>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</si>
  <si>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</si>
  <si>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</si>
  <si>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</si>
  <si>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</si>
  <si>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</si>
  <si>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</si>
  <si>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</si>
  <si>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</si>
  <si>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</si>
  <si>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</si>
  <si>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</si>
  <si>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</si>
  <si>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HŽ PUTNIČKI PRIJEVOZ d.o.o.</t>
  </si>
  <si>
    <t>BILANCA</t>
  </si>
  <si>
    <t>RAS funkcijski</t>
  </si>
  <si>
    <t>Razina:</t>
  </si>
  <si>
    <t>41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</si>
  <si>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</si>
  <si>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</si>
  <si>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</si>
  <si>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</si>
  <si>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</si>
  <si>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</si>
  <si>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</si>
  <si>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</si>
  <si>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</si>
  <si>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</si>
  <si>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</si>
  <si>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</si>
  <si>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</si>
  <si>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51011 - HŽ PUTNIČKI PRIJEVOZ d.o.o.</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</si>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</sst>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66675</xdr:colOff>
      <xdr:row>36</xdr:row>
      <xdr:rowOff>9525</xdr:rowOff>
    </xdr:from>
    <xdr:to>
      <xdr:col>8</xdr:col>
      <xdr:colOff>1067163</xdr:colOff>
      <xdr:row>47</xdr:row>
      <xdr:rowOff>9816</xdr:rowOff>
    </xdr:to>
    <xdr:pic>
      <xdr:nvPicPr>
        <xdr:cNvPr id="2" name="Slika 1">
          <a:extLst>
            <a:ext uri="{FF2B5EF4-FFF2-40B4-BE49-F238E27FC236}">
              <a16:creationId xmlns:a16="http://schemas.microsoft.com/office/drawing/2014/main" id="{BA7B3031-2F7F-0026-E1B9-290CE2650826}"/>
            </a:ext>
          </a:extLst>
        </xdr:cNvPr>
        <xdr:cNvPicPr>
          <a:picLocks noChangeAspect="1"/>
        </xdr:cNvPicPr>
      </xdr:nvPicPr>
      <xdr:blipFill>
        <a:blip xmlns:r="http://schemas.openxmlformats.org/officeDocument/2006/relationships" r:embed="rId1"/>
        <a:stretch>
          <a:fillRect/>
        </a:stretch>
      </xdr:blipFill>
      <xdr:spPr>
        <a:xfrm>
          <a:off x="6638925" y="6848475"/>
          <a:ext cx="2600688" cy="208626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189951330.09999999</v>
      </c>
      <c r="D2" s="6">
        <f>'PR-RAS'!E6</f>
        <v>159440465.10000002</v>
      </c>
      <c r="E2" s="6">
        <v>0</v>
      </c>
      <c r="F2" s="6">
        <v>0</v>
      </c>
      <c r="G2" s="7">
        <f t="shared" ref="G2:G264" si="0">(B2/1000)*(C2*1+D2*2)</f>
        <v>508832.26030000008</v>
      </c>
      <c r="H2" s="7">
        <f t="shared" ref="H2:H264" si="1">ABS(C2-ROUND(C2,0))+ABS(D2-ROUND(D2,0))</f>
        <v>0.20000001788139343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162589030.31999999</v>
      </c>
      <c r="D46" s="1">
        <f>'PR-RAS'!E50</f>
        <v>133672528.45</v>
      </c>
      <c r="E46" s="1">
        <v>0</v>
      </c>
      <c r="F46" s="1">
        <v>0</v>
      </c>
      <c r="G46" s="2">
        <f t="shared" si="0"/>
        <v>19347033.924899999</v>
      </c>
      <c r="H46" s="2">
        <f t="shared" si="1"/>
        <v>0.76999999582767487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138650.41</v>
      </c>
      <c r="D50" s="1">
        <f>'PR-RAS'!E54</f>
        <v>217331.38</v>
      </c>
      <c r="E50" s="1">
        <v>0</v>
      </c>
      <c r="F50" s="1">
        <v>0</v>
      </c>
      <c r="G50" s="2">
        <f t="shared" si="0"/>
        <v>28092.345330000004</v>
      </c>
      <c r="H50" s="2">
        <f t="shared" si="1"/>
        <v>0.79000000000814907</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138650.41</v>
      </c>
      <c r="D51" s="1">
        <f>'PR-RAS'!E55</f>
        <v>217331.38</v>
      </c>
      <c r="E51" s="1">
        <v>0</v>
      </c>
      <c r="F51" s="1">
        <v>0</v>
      </c>
      <c r="G51" s="2">
        <f t="shared" si="0"/>
        <v>28665.658500000005</v>
      </c>
      <c r="H51" s="2">
        <f t="shared" si="1"/>
        <v>0.79000000000814907</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91288450.439999998</v>
      </c>
      <c r="D55" s="1">
        <f>'PR-RAS'!E59</f>
        <v>117959164.2</v>
      </c>
      <c r="E55" s="1">
        <v>0</v>
      </c>
      <c r="F55" s="1">
        <v>0</v>
      </c>
      <c r="G55" s="2">
        <f t="shared" si="0"/>
        <v>17669166.057360001</v>
      </c>
      <c r="H55" s="2">
        <f t="shared" si="1"/>
        <v>0.64000000059604645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79687175.25</v>
      </c>
      <c r="D56" s="1">
        <f>'PR-RAS'!E60</f>
        <v>100500000</v>
      </c>
      <c r="E56" s="1">
        <v>0</v>
      </c>
      <c r="F56" s="1">
        <v>0</v>
      </c>
      <c r="G56" s="2">
        <f t="shared" si="0"/>
        <v>15437794.63875</v>
      </c>
      <c r="H56" s="2">
        <f t="shared" si="1"/>
        <v>0.25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11601275.189999999</v>
      </c>
      <c r="D57" s="1">
        <f>'PR-RAS'!E61</f>
        <v>17459164.199999999</v>
      </c>
      <c r="E57" s="1">
        <v>0</v>
      </c>
      <c r="F57" s="1">
        <v>0</v>
      </c>
      <c r="G57" s="2">
        <f t="shared" si="0"/>
        <v>2605097.8010399998</v>
      </c>
      <c r="H57" s="2">
        <f t="shared" si="1"/>
        <v>0.3899999987334013</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71161929.469999999</v>
      </c>
      <c r="D70" s="1">
        <f>'PR-RAS'!E74</f>
        <v>15496032.869999999</v>
      </c>
      <c r="E70" s="1">
        <v>0</v>
      </c>
      <c r="F70" s="1">
        <v>0</v>
      </c>
      <c r="G70" s="2">
        <f t="shared" si="0"/>
        <v>7048625.6694900002</v>
      </c>
      <c r="H70" s="2">
        <f t="shared" si="1"/>
        <v>0.59999999962747097</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284997.3</v>
      </c>
      <c r="D71" s="1">
        <f>'PR-RAS'!E75</f>
        <v>0</v>
      </c>
      <c r="E71" s="1">
        <v>0</v>
      </c>
      <c r="F71" s="1">
        <v>0</v>
      </c>
      <c r="G71" s="2">
        <f t="shared" si="0"/>
        <v>19949.811000000002</v>
      </c>
      <c r="H71" s="2">
        <f t="shared" si="1"/>
        <v>0.29999999998835847</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70876932.170000002</v>
      </c>
      <c r="D72" s="1">
        <f>'PR-RAS'!E76</f>
        <v>15496032.869999999</v>
      </c>
      <c r="E72" s="1">
        <v>0</v>
      </c>
      <c r="F72" s="1">
        <v>0</v>
      </c>
      <c r="G72" s="2">
        <f t="shared" si="0"/>
        <v>7232698.8516099993</v>
      </c>
      <c r="H72" s="2">
        <f t="shared" si="1"/>
        <v>0.30000000260770321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3652522.7199999993</v>
      </c>
      <c r="D78" s="1">
        <f>'PR-RAS'!E82</f>
        <v>4805953.2300000004</v>
      </c>
      <c r="E78" s="1">
        <v>0</v>
      </c>
      <c r="F78" s="1">
        <v>0</v>
      </c>
      <c r="G78" s="2">
        <f t="shared" si="0"/>
        <v>1021361.04686</v>
      </c>
      <c r="H78" s="2">
        <f t="shared" si="1"/>
        <v>0.51000000117346644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94529.530000000013</v>
      </c>
      <c r="D79" s="1">
        <f>'PR-RAS'!E83</f>
        <v>1484495.8600000003</v>
      </c>
      <c r="E79" s="1">
        <v>0</v>
      </c>
      <c r="F79" s="1">
        <v>0</v>
      </c>
      <c r="G79" s="2">
        <f t="shared" si="0"/>
        <v>238954.65750000003</v>
      </c>
      <c r="H79" s="2">
        <f t="shared" si="1"/>
        <v>0.60999999965133611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8544.1200000000008</v>
      </c>
      <c r="D81" s="1">
        <f>'PR-RAS'!E85</f>
        <v>15813.07</v>
      </c>
      <c r="E81" s="1">
        <v>0</v>
      </c>
      <c r="F81" s="1">
        <v>0</v>
      </c>
      <c r="G81" s="2">
        <f t="shared" si="0"/>
        <v>3213.6208000000001</v>
      </c>
      <c r="H81" s="2">
        <f t="shared" si="1"/>
        <v>0.19000000000050932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70207.320000000007</v>
      </c>
      <c r="D82" s="1">
        <f>'PR-RAS'!E86</f>
        <v>1335091.3500000001</v>
      </c>
      <c r="E82" s="1">
        <v>0</v>
      </c>
      <c r="F82" s="1">
        <v>0</v>
      </c>
      <c r="G82" s="2">
        <f t="shared" si="0"/>
        <v>221971.59162000002</v>
      </c>
      <c r="H82" s="2">
        <f t="shared" si="1"/>
        <v>0.67000000010011718</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1087.32</v>
      </c>
      <c r="D83" s="1">
        <f>'PR-RAS'!E87</f>
        <v>368.55</v>
      </c>
      <c r="E83" s="1">
        <v>0</v>
      </c>
      <c r="F83" s="1">
        <v>0</v>
      </c>
      <c r="G83" s="2">
        <f t="shared" si="0"/>
        <v>149.60244</v>
      </c>
      <c r="H83" s="2">
        <f t="shared" si="1"/>
        <v>0.76999999999992497</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14690.77</v>
      </c>
      <c r="D84" s="1">
        <f>'PR-RAS'!E88</f>
        <v>133222.89000000001</v>
      </c>
      <c r="E84" s="1">
        <v>0</v>
      </c>
      <c r="F84" s="1">
        <v>0</v>
      </c>
      <c r="G84" s="2">
        <f t="shared" si="0"/>
        <v>23334.333650000004</v>
      </c>
      <c r="H84" s="2">
        <f t="shared" si="1"/>
        <v>0.3399999999855936</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3557993.1899999995</v>
      </c>
      <c r="D87" s="1">
        <f>'PR-RAS'!E91</f>
        <v>3321457.37</v>
      </c>
      <c r="E87" s="1">
        <v>0</v>
      </c>
      <c r="F87" s="1">
        <v>0</v>
      </c>
      <c r="G87" s="2">
        <f t="shared" si="0"/>
        <v>877278.0819799999</v>
      </c>
      <c r="H87" s="2">
        <f t="shared" si="1"/>
        <v>0.55999999959021807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1342225.47</v>
      </c>
      <c r="D89" s="1">
        <f>'PR-RAS'!E93</f>
        <v>1062060.3500000001</v>
      </c>
      <c r="E89" s="1">
        <v>0</v>
      </c>
      <c r="F89" s="1">
        <v>0</v>
      </c>
      <c r="G89" s="2">
        <f t="shared" si="0"/>
        <v>305038.46295999998</v>
      </c>
      <c r="H89" s="2">
        <f t="shared" si="1"/>
        <v>0.82000000006519258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93849.9</v>
      </c>
      <c r="D92" s="1">
        <f>'PR-RAS'!E96</f>
        <v>96502.11</v>
      </c>
      <c r="E92" s="1">
        <v>0</v>
      </c>
      <c r="F92" s="1">
        <v>0</v>
      </c>
      <c r="G92" s="2">
        <f t="shared" si="0"/>
        <v>26103.724920000001</v>
      </c>
      <c r="H92" s="2">
        <f t="shared" si="1"/>
        <v>0.21000000000640284</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2121917.8199999998</v>
      </c>
      <c r="D93" s="1">
        <f>'PR-RAS'!E97</f>
        <v>2162894.91</v>
      </c>
      <c r="E93" s="1">
        <v>0</v>
      </c>
      <c r="F93" s="1">
        <v>0</v>
      </c>
      <c r="G93" s="2">
        <f t="shared" si="0"/>
        <v>593189.10288000002</v>
      </c>
      <c r="H93" s="2">
        <f t="shared" si="1"/>
        <v>0.27000000001862645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23709777.059999999</v>
      </c>
      <c r="D120" s="1">
        <f>'PR-RAS'!E124</f>
        <v>20961983.420000002</v>
      </c>
      <c r="E120" s="1">
        <v>0</v>
      </c>
      <c r="F120" s="1">
        <v>0</v>
      </c>
      <c r="G120" s="2">
        <f t="shared" si="0"/>
        <v>7810415.5241</v>
      </c>
      <c r="H120" s="2">
        <f t="shared" si="1"/>
        <v>0.48000000044703484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23709777.059999999</v>
      </c>
      <c r="D121" s="1">
        <f>'PR-RAS'!E125</f>
        <v>20961983.420000002</v>
      </c>
      <c r="E121" s="1">
        <v>0</v>
      </c>
      <c r="F121" s="1">
        <v>0</v>
      </c>
      <c r="G121" s="2">
        <f t="shared" si="0"/>
        <v>7876049.2680000002</v>
      </c>
      <c r="H121" s="2">
        <f t="shared" si="1"/>
        <v>0.48000000044703484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23709777.059999999</v>
      </c>
      <c r="D123" s="1">
        <f>'PR-RAS'!E127</f>
        <v>20961983.420000002</v>
      </c>
      <c r="E123" s="1">
        <v>0</v>
      </c>
      <c r="F123" s="1">
        <v>0</v>
      </c>
      <c r="G123" s="2">
        <f t="shared" si="0"/>
        <v>8007316.7558000004</v>
      </c>
      <c r="H123" s="2">
        <f t="shared" si="1"/>
        <v>0.48000000044703484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98680389.230000004</v>
      </c>
      <c r="D147" s="1">
        <f>'PR-RAS'!E151</f>
        <v>115552073.03999999</v>
      </c>
      <c r="E147" s="1">
        <v>0</v>
      </c>
      <c r="F147" s="1">
        <v>0</v>
      </c>
      <c r="G147" s="2">
        <f t="shared" si="0"/>
        <v>48148542.155259997</v>
      </c>
      <c r="H147" s="2">
        <f t="shared" si="1"/>
        <v>0.26999999582767487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37266427.509999998</v>
      </c>
      <c r="D148" s="1">
        <f>'PR-RAS'!E152</f>
        <v>45308414.469999999</v>
      </c>
      <c r="E148" s="1">
        <v>0</v>
      </c>
      <c r="F148" s="1">
        <v>0</v>
      </c>
      <c r="G148" s="2">
        <f t="shared" si="0"/>
        <v>18798838.698149998</v>
      </c>
      <c r="H148" s="2">
        <f t="shared" si="1"/>
        <v>0.96000000089406967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28824542.099999998</v>
      </c>
      <c r="D149" s="1">
        <f>'PR-RAS'!E153</f>
        <v>34136361.859999999</v>
      </c>
      <c r="E149" s="1">
        <v>0</v>
      </c>
      <c r="F149" s="1">
        <v>0</v>
      </c>
      <c r="G149" s="2">
        <f t="shared" si="0"/>
        <v>14370395.341359999</v>
      </c>
      <c r="H149" s="2">
        <f t="shared" si="1"/>
        <v>0.23999999836087227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27693159.329999998</v>
      </c>
      <c r="D150" s="1">
        <f>'PR-RAS'!E154</f>
        <v>32803593.190000001</v>
      </c>
      <c r="E150" s="1">
        <v>0</v>
      </c>
      <c r="F150" s="1">
        <v>0</v>
      </c>
      <c r="G150" s="2">
        <f t="shared" si="0"/>
        <v>13901751.51079</v>
      </c>
      <c r="H150" s="2">
        <f t="shared" si="1"/>
        <v>0.51999999955296516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9827.49</v>
      </c>
      <c r="D151" s="1">
        <f>'PR-RAS'!E155</f>
        <v>9253.08</v>
      </c>
      <c r="E151" s="1">
        <v>0</v>
      </c>
      <c r="F151" s="1">
        <v>0</v>
      </c>
      <c r="G151" s="2">
        <f t="shared" si="0"/>
        <v>4250.0474999999997</v>
      </c>
      <c r="H151" s="2">
        <f t="shared" si="1"/>
        <v>0.56999999999970896</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1121555.28</v>
      </c>
      <c r="D152" s="1">
        <f>'PR-RAS'!E156</f>
        <v>1323515.5900000001</v>
      </c>
      <c r="E152" s="1">
        <v>0</v>
      </c>
      <c r="F152" s="1">
        <v>0</v>
      </c>
      <c r="G152" s="2">
        <f t="shared" si="0"/>
        <v>569056.55545999995</v>
      </c>
      <c r="H152" s="2">
        <f t="shared" si="1"/>
        <v>0.68999999994412065</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2761021.91</v>
      </c>
      <c r="D154" s="1">
        <f>'PR-RAS'!E158</f>
        <v>4326217.68</v>
      </c>
      <c r="E154" s="1">
        <v>0</v>
      </c>
      <c r="F154" s="1">
        <v>0</v>
      </c>
      <c r="G154" s="2">
        <f t="shared" si="0"/>
        <v>1746258.9623099999</v>
      </c>
      <c r="H154" s="2">
        <f t="shared" si="1"/>
        <v>0.41000000014901161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5680863.5</v>
      </c>
      <c r="D155" s="1">
        <f>'PR-RAS'!E159</f>
        <v>6845834.9299999997</v>
      </c>
      <c r="E155" s="1">
        <v>0</v>
      </c>
      <c r="F155" s="1">
        <v>0</v>
      </c>
      <c r="G155" s="2">
        <f t="shared" si="0"/>
        <v>2983370.1374399997</v>
      </c>
      <c r="H155" s="2">
        <f t="shared" si="1"/>
        <v>0.57000000029802322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1315793.8</v>
      </c>
      <c r="D156" s="1">
        <f>'PR-RAS'!E160</f>
        <v>1613496.3</v>
      </c>
      <c r="E156" s="1">
        <v>0</v>
      </c>
      <c r="F156" s="1">
        <v>0</v>
      </c>
      <c r="G156" s="2">
        <f t="shared" si="0"/>
        <v>704131.89200000011</v>
      </c>
      <c r="H156" s="2">
        <f t="shared" si="1"/>
        <v>0.5</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4365069.7</v>
      </c>
      <c r="D157" s="1">
        <f>'PR-RAS'!E161</f>
        <v>5232338.63</v>
      </c>
      <c r="E157" s="1">
        <v>0</v>
      </c>
      <c r="F157" s="1">
        <v>0</v>
      </c>
      <c r="G157" s="2">
        <f t="shared" si="0"/>
        <v>2313440.5257600001</v>
      </c>
      <c r="H157" s="2">
        <f t="shared" si="1"/>
        <v>0.66999999992549419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57419172.850000001</v>
      </c>
      <c r="D159" s="1">
        <f>'PR-RAS'!E163</f>
        <v>64320865.049999997</v>
      </c>
      <c r="E159" s="1">
        <v>0</v>
      </c>
      <c r="F159" s="1">
        <v>0</v>
      </c>
      <c r="G159" s="2">
        <f t="shared" si="0"/>
        <v>29397622.666099999</v>
      </c>
      <c r="H159" s="2">
        <f t="shared" si="1"/>
        <v>0.19999999552965164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2830887.21</v>
      </c>
      <c r="D160" s="1">
        <f>'PR-RAS'!E164</f>
        <v>1536859.23</v>
      </c>
      <c r="E160" s="1">
        <v>0</v>
      </c>
      <c r="F160" s="1">
        <v>0</v>
      </c>
      <c r="G160" s="2">
        <f t="shared" si="0"/>
        <v>938832.30153000006</v>
      </c>
      <c r="H160" s="2">
        <f t="shared" si="1"/>
        <v>0.43999999994412065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374354.33</v>
      </c>
      <c r="D161" s="1">
        <f>'PR-RAS'!E165</f>
        <v>441196.75</v>
      </c>
      <c r="E161" s="1">
        <v>0</v>
      </c>
      <c r="F161" s="1">
        <v>0</v>
      </c>
      <c r="G161" s="2">
        <f t="shared" si="0"/>
        <v>201079.65280000001</v>
      </c>
      <c r="H161" s="2">
        <f t="shared" si="1"/>
        <v>0.58000000001629815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898757.49</v>
      </c>
      <c r="D162" s="1">
        <f>'PR-RAS'!E166</f>
        <v>929236.81</v>
      </c>
      <c r="E162" s="1">
        <v>0</v>
      </c>
      <c r="F162" s="1">
        <v>0</v>
      </c>
      <c r="G162" s="2">
        <f t="shared" si="0"/>
        <v>443914.20871000009</v>
      </c>
      <c r="H162" s="2">
        <f t="shared" si="1"/>
        <v>0.67999999993480742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32555.25</v>
      </c>
      <c r="D163" s="1">
        <f>'PR-RAS'!E167</f>
        <v>166425.67000000001</v>
      </c>
      <c r="E163" s="1">
        <v>0</v>
      </c>
      <c r="F163" s="1">
        <v>0</v>
      </c>
      <c r="G163" s="2">
        <f t="shared" si="0"/>
        <v>59195.867580000006</v>
      </c>
      <c r="H163" s="2">
        <f t="shared" si="1"/>
        <v>0.57999999998719431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1525220.14</v>
      </c>
      <c r="D164" s="1">
        <f>'PR-RAS'!E168</f>
        <v>0</v>
      </c>
      <c r="E164" s="1">
        <v>0</v>
      </c>
      <c r="F164" s="1">
        <v>0</v>
      </c>
      <c r="G164" s="2">
        <f t="shared" si="0"/>
        <v>248610.88282</v>
      </c>
      <c r="H164" s="2">
        <f t="shared" si="1"/>
        <v>0.13999999989755452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15023025.74</v>
      </c>
      <c r="D165" s="1">
        <f>'PR-RAS'!E169</f>
        <v>15942259.99</v>
      </c>
      <c r="E165" s="1">
        <v>0</v>
      </c>
      <c r="F165" s="1">
        <v>0</v>
      </c>
      <c r="G165" s="2">
        <f t="shared" si="0"/>
        <v>7692837.4980800003</v>
      </c>
      <c r="H165" s="2">
        <f t="shared" si="1"/>
        <v>0.26999999955296516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449913.27</v>
      </c>
      <c r="D166" s="1">
        <f>'PR-RAS'!E170</f>
        <v>425546.11</v>
      </c>
      <c r="E166" s="1">
        <v>0</v>
      </c>
      <c r="F166" s="1">
        <v>0</v>
      </c>
      <c r="G166" s="2">
        <f t="shared" si="0"/>
        <v>214665.90585000001</v>
      </c>
      <c r="H166" s="2">
        <f t="shared" si="1"/>
        <v>0.38000000000465661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69.489999999999995</v>
      </c>
      <c r="D167" s="1">
        <f>'PR-RAS'!E171</f>
        <v>69.69</v>
      </c>
      <c r="E167" s="1">
        <v>0</v>
      </c>
      <c r="F167" s="1">
        <v>0</v>
      </c>
      <c r="G167" s="2">
        <f t="shared" si="0"/>
        <v>34.672420000000002</v>
      </c>
      <c r="H167" s="2">
        <f t="shared" si="1"/>
        <v>0.79999999999999716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14251492.289999999</v>
      </c>
      <c r="D168" s="1">
        <f>'PR-RAS'!E172</f>
        <v>14699255.75</v>
      </c>
      <c r="E168" s="1">
        <v>0</v>
      </c>
      <c r="F168" s="1">
        <v>0</v>
      </c>
      <c r="G168" s="2">
        <f t="shared" si="0"/>
        <v>7289550.6329300003</v>
      </c>
      <c r="H168" s="2">
        <f t="shared" si="1"/>
        <v>0.53999999910593033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4239.6499999999996</v>
      </c>
      <c r="D169" s="1">
        <f>'PR-RAS'!E173</f>
        <v>650314.28</v>
      </c>
      <c r="E169" s="1">
        <v>0</v>
      </c>
      <c r="F169" s="1">
        <v>0</v>
      </c>
      <c r="G169" s="2">
        <f t="shared" si="0"/>
        <v>219217.85928</v>
      </c>
      <c r="H169" s="2">
        <f t="shared" si="1"/>
        <v>0.63000000002830348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52133.91</v>
      </c>
      <c r="D170" s="1">
        <f>'PR-RAS'!E174</f>
        <v>46194.13</v>
      </c>
      <c r="E170" s="1">
        <v>0</v>
      </c>
      <c r="F170" s="1">
        <v>0</v>
      </c>
      <c r="G170" s="2">
        <f t="shared" si="0"/>
        <v>24424.246729999999</v>
      </c>
      <c r="H170" s="2">
        <f t="shared" si="1"/>
        <v>0.2199999999938882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265177.13</v>
      </c>
      <c r="D172" s="1">
        <f>'PR-RAS'!E176</f>
        <v>120880.03</v>
      </c>
      <c r="E172" s="1">
        <v>0</v>
      </c>
      <c r="F172" s="1">
        <v>0</v>
      </c>
      <c r="G172" s="2">
        <f t="shared" si="0"/>
        <v>86686.259490000011</v>
      </c>
      <c r="H172" s="2">
        <f t="shared" si="1"/>
        <v>0.16000000000349246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35698205.109999999</v>
      </c>
      <c r="D173" s="1">
        <f>'PR-RAS'!E177</f>
        <v>42592435.280000001</v>
      </c>
      <c r="E173" s="1">
        <v>0</v>
      </c>
      <c r="F173" s="1">
        <v>0</v>
      </c>
      <c r="G173" s="2">
        <f t="shared" si="0"/>
        <v>20791889.015239999</v>
      </c>
      <c r="H173" s="2">
        <f t="shared" si="1"/>
        <v>0.39000000059604645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244764.96</v>
      </c>
      <c r="D174" s="1">
        <f>'PR-RAS'!E178</f>
        <v>211288.88</v>
      </c>
      <c r="E174" s="1">
        <v>0</v>
      </c>
      <c r="F174" s="1">
        <v>0</v>
      </c>
      <c r="G174" s="2">
        <f t="shared" si="0"/>
        <v>115450.29055999998</v>
      </c>
      <c r="H174" s="2">
        <f t="shared" si="1"/>
        <v>0.16000000000349246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21072034.91</v>
      </c>
      <c r="D175" s="1">
        <f>'PR-RAS'!E179</f>
        <v>26815096.219999999</v>
      </c>
      <c r="E175" s="1">
        <v>0</v>
      </c>
      <c r="F175" s="1">
        <v>0</v>
      </c>
      <c r="G175" s="2">
        <f t="shared" si="0"/>
        <v>12998187.558899999</v>
      </c>
      <c r="H175" s="2">
        <f t="shared" si="1"/>
        <v>0.30999999865889549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65983.58</v>
      </c>
      <c r="D176" s="1">
        <f>'PR-RAS'!E180</f>
        <v>66023.929999999993</v>
      </c>
      <c r="E176" s="1">
        <v>0</v>
      </c>
      <c r="F176" s="1">
        <v>0</v>
      </c>
      <c r="G176" s="2">
        <f t="shared" si="0"/>
        <v>34655.502</v>
      </c>
      <c r="H176" s="2">
        <f t="shared" si="1"/>
        <v>0.49000000000523869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342136.6</v>
      </c>
      <c r="D177" s="1">
        <f>'PR-RAS'!E181</f>
        <v>313912.78999999998</v>
      </c>
      <c r="E177" s="1">
        <v>0</v>
      </c>
      <c r="F177" s="1">
        <v>0</v>
      </c>
      <c r="G177" s="2">
        <f t="shared" si="0"/>
        <v>170713.34367999999</v>
      </c>
      <c r="H177" s="2">
        <f t="shared" si="1"/>
        <v>0.61000000004423782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282583.40999999997</v>
      </c>
      <c r="D178" s="1">
        <f>'PR-RAS'!E182</f>
        <v>175628.04</v>
      </c>
      <c r="E178" s="1">
        <v>0</v>
      </c>
      <c r="F178" s="1">
        <v>0</v>
      </c>
      <c r="G178" s="2">
        <f t="shared" si="0"/>
        <v>112189.58972999999</v>
      </c>
      <c r="H178" s="2">
        <f t="shared" si="1"/>
        <v>0.4499999999825377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16258.04</v>
      </c>
      <c r="D179" s="1">
        <f>'PR-RAS'!E183</f>
        <v>16350.19</v>
      </c>
      <c r="E179" s="1">
        <v>0</v>
      </c>
      <c r="F179" s="1">
        <v>0</v>
      </c>
      <c r="G179" s="2">
        <f t="shared" si="0"/>
        <v>8714.5987599999989</v>
      </c>
      <c r="H179" s="2">
        <f t="shared" si="1"/>
        <v>0.23000000000138243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136963.84</v>
      </c>
      <c r="D180" s="1">
        <f>'PR-RAS'!E184</f>
        <v>244994.2</v>
      </c>
      <c r="E180" s="1">
        <v>0</v>
      </c>
      <c r="F180" s="1">
        <v>0</v>
      </c>
      <c r="G180" s="2">
        <f t="shared" si="0"/>
        <v>112224.45095999999</v>
      </c>
      <c r="H180" s="2">
        <f t="shared" si="1"/>
        <v>0.36000000001513399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2594552.7599999998</v>
      </c>
      <c r="D181" s="1">
        <f>'PR-RAS'!E185</f>
        <v>2758845.57</v>
      </c>
      <c r="E181" s="1">
        <v>0</v>
      </c>
      <c r="F181" s="1">
        <v>0</v>
      </c>
      <c r="G181" s="2">
        <f t="shared" si="0"/>
        <v>1460203.9019999998</v>
      </c>
      <c r="H181" s="2">
        <f t="shared" si="1"/>
        <v>0.67000000039115548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10942927.01</v>
      </c>
      <c r="D182" s="1">
        <f>'PR-RAS'!E186</f>
        <v>11990295.460000001</v>
      </c>
      <c r="E182" s="1">
        <v>0</v>
      </c>
      <c r="F182" s="1">
        <v>0</v>
      </c>
      <c r="G182" s="2">
        <f t="shared" si="0"/>
        <v>6321156.7453299994</v>
      </c>
      <c r="H182" s="2">
        <f t="shared" si="1"/>
        <v>0.47000000067055225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81543.44</v>
      </c>
      <c r="D183" s="1">
        <f>'PR-RAS'!E187</f>
        <v>82617.039999999994</v>
      </c>
      <c r="E183" s="1">
        <v>0</v>
      </c>
      <c r="F183" s="1">
        <v>0</v>
      </c>
      <c r="G183" s="2">
        <f t="shared" si="0"/>
        <v>44913.50864</v>
      </c>
      <c r="H183" s="2">
        <f t="shared" si="1"/>
        <v>0.47999999999592546</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3785511.35</v>
      </c>
      <c r="D184" s="1">
        <f>'PR-RAS'!E188</f>
        <v>4166693.51</v>
      </c>
      <c r="E184" s="1">
        <v>0</v>
      </c>
      <c r="F184" s="1">
        <v>0</v>
      </c>
      <c r="G184" s="2">
        <f t="shared" si="0"/>
        <v>2217758.4017099999</v>
      </c>
      <c r="H184" s="2">
        <f t="shared" si="1"/>
        <v>0.84000000031664968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28461.42</v>
      </c>
      <c r="D185" s="1">
        <f>'PR-RAS'!E189</f>
        <v>39139.85</v>
      </c>
      <c r="E185" s="1">
        <v>0</v>
      </c>
      <c r="F185" s="1">
        <v>0</v>
      </c>
      <c r="G185" s="2">
        <f t="shared" si="0"/>
        <v>19640.36608</v>
      </c>
      <c r="H185" s="2">
        <f t="shared" si="1"/>
        <v>0.56999999999970896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285808.78000000003</v>
      </c>
      <c r="D186" s="1">
        <f>'PR-RAS'!E190</f>
        <v>313873.08</v>
      </c>
      <c r="E186" s="1">
        <v>0</v>
      </c>
      <c r="F186" s="1">
        <v>0</v>
      </c>
      <c r="G186" s="2">
        <f t="shared" si="0"/>
        <v>169007.66390000001</v>
      </c>
      <c r="H186" s="2">
        <f t="shared" si="1"/>
        <v>0.29999999998835847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20565.560000000001</v>
      </c>
      <c r="D187" s="1">
        <f>'PR-RAS'!E191</f>
        <v>17492.73</v>
      </c>
      <c r="E187" s="1">
        <v>0</v>
      </c>
      <c r="F187" s="1">
        <v>0</v>
      </c>
      <c r="G187" s="2">
        <f t="shared" si="0"/>
        <v>10332.489720000001</v>
      </c>
      <c r="H187" s="2">
        <f t="shared" si="1"/>
        <v>0.70999999999912689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24297.66</v>
      </c>
      <c r="D188" s="1">
        <f>'PR-RAS'!E192</f>
        <v>34597.449999999997</v>
      </c>
      <c r="E188" s="1">
        <v>0</v>
      </c>
      <c r="F188" s="1">
        <v>0</v>
      </c>
      <c r="G188" s="2">
        <f t="shared" si="0"/>
        <v>17483.10872</v>
      </c>
      <c r="H188" s="2">
        <f t="shared" si="1"/>
        <v>0.78999999999723514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132343.65</v>
      </c>
      <c r="D189" s="1">
        <f>'PR-RAS'!E193</f>
        <v>125982.28</v>
      </c>
      <c r="E189" s="1">
        <v>0</v>
      </c>
      <c r="F189" s="1">
        <v>0</v>
      </c>
      <c r="G189" s="2">
        <f t="shared" si="0"/>
        <v>72249.943479999987</v>
      </c>
      <c r="H189" s="2">
        <f t="shared" si="1"/>
        <v>0.63000000000465661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56852.76</v>
      </c>
      <c r="D190" s="1">
        <f>'PR-RAS'!E194</f>
        <v>165059.03</v>
      </c>
      <c r="E190" s="1">
        <v>0</v>
      </c>
      <c r="F190" s="1">
        <v>0</v>
      </c>
      <c r="G190" s="2">
        <f t="shared" si="0"/>
        <v>73137.484980000008</v>
      </c>
      <c r="H190" s="2">
        <f t="shared" si="1"/>
        <v>0.26999999999679858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3237181.52</v>
      </c>
      <c r="D191" s="1">
        <f>'PR-RAS'!E195</f>
        <v>3470549.09</v>
      </c>
      <c r="E191" s="1">
        <v>0</v>
      </c>
      <c r="F191" s="1">
        <v>0</v>
      </c>
      <c r="G191" s="2">
        <f t="shared" si="0"/>
        <v>1933873.1429999999</v>
      </c>
      <c r="H191" s="2">
        <f t="shared" si="1"/>
        <v>0.56999999983236194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2833663.33</v>
      </c>
      <c r="D192" s="1">
        <f>'PR-RAS'!E196</f>
        <v>3160618.24</v>
      </c>
      <c r="E192" s="1">
        <v>0</v>
      </c>
      <c r="F192" s="1">
        <v>0</v>
      </c>
      <c r="G192" s="2">
        <f t="shared" si="0"/>
        <v>1748585.8637100002</v>
      </c>
      <c r="H192" s="2">
        <f t="shared" si="1"/>
        <v>0.57000000029802322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2297192.39</v>
      </c>
      <c r="D198" s="1">
        <f>'PR-RAS'!E202</f>
        <v>2262892.35</v>
      </c>
      <c r="E198" s="1">
        <v>0</v>
      </c>
      <c r="F198" s="1">
        <v>0</v>
      </c>
      <c r="G198" s="2">
        <f t="shared" si="0"/>
        <v>1344126.48673</v>
      </c>
      <c r="H198" s="2">
        <f t="shared" si="1"/>
        <v>0.74000000022351742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1563314.33</v>
      </c>
      <c r="D199" s="1">
        <f>'PR-RAS'!E203</f>
        <v>1625191.59</v>
      </c>
      <c r="E199" s="1">
        <v>0</v>
      </c>
      <c r="F199" s="1">
        <v>0</v>
      </c>
      <c r="G199" s="2">
        <f t="shared" si="0"/>
        <v>953112.10698000004</v>
      </c>
      <c r="H199" s="2">
        <f t="shared" si="1"/>
        <v>0.73999999999068677</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733878.06</v>
      </c>
      <c r="D200" s="1">
        <f>'PR-RAS'!E204</f>
        <v>637700.76</v>
      </c>
      <c r="E200" s="1">
        <v>0</v>
      </c>
      <c r="F200" s="1">
        <v>0</v>
      </c>
      <c r="G200" s="2">
        <f t="shared" si="0"/>
        <v>399846.63642000005</v>
      </c>
      <c r="H200" s="2">
        <f t="shared" si="1"/>
        <v>0.30000000004656613</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536470.93999999994</v>
      </c>
      <c r="D206" s="1">
        <f>'PR-RAS'!E210</f>
        <v>897725.89</v>
      </c>
      <c r="E206" s="1">
        <v>0</v>
      </c>
      <c r="F206" s="1">
        <v>0</v>
      </c>
      <c r="G206" s="2">
        <f t="shared" si="0"/>
        <v>478044.15759999992</v>
      </c>
      <c r="H206" s="2">
        <f t="shared" si="1"/>
        <v>0.17000000004190952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276927.73</v>
      </c>
      <c r="D207" s="1">
        <f>'PR-RAS'!E211</f>
        <v>304675.15999999997</v>
      </c>
      <c r="E207" s="1">
        <v>0</v>
      </c>
      <c r="F207" s="1">
        <v>0</v>
      </c>
      <c r="G207" s="2">
        <f t="shared" si="0"/>
        <v>182573.27829999998</v>
      </c>
      <c r="H207" s="2">
        <f t="shared" si="1"/>
        <v>0.42999999999301508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466.95</v>
      </c>
      <c r="D208" s="1">
        <f>'PR-RAS'!E212</f>
        <v>804.34</v>
      </c>
      <c r="E208" s="1">
        <v>0</v>
      </c>
      <c r="F208" s="1">
        <v>0</v>
      </c>
      <c r="G208" s="2">
        <f t="shared" si="0"/>
        <v>429.65541000000002</v>
      </c>
      <c r="H208" s="2">
        <f t="shared" si="1"/>
        <v>0.3900000000000432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259076.26</v>
      </c>
      <c r="D209" s="1">
        <f>'PR-RAS'!E213</f>
        <v>592246.39</v>
      </c>
      <c r="E209" s="1">
        <v>0</v>
      </c>
      <c r="F209" s="1">
        <v>0</v>
      </c>
      <c r="G209" s="2">
        <f t="shared" si="0"/>
        <v>300262.36031999998</v>
      </c>
      <c r="H209" s="2">
        <f t="shared" si="1"/>
        <v>0.65000000002328306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1161125.54</v>
      </c>
      <c r="D259" s="1">
        <f>'PR-RAS'!E263</f>
        <v>2762175.2800000003</v>
      </c>
      <c r="E259" s="1">
        <v>0</v>
      </c>
      <c r="F259" s="1">
        <v>0</v>
      </c>
      <c r="G259" s="2">
        <f t="shared" si="0"/>
        <v>1724852.8338000001</v>
      </c>
      <c r="H259" s="2">
        <f t="shared" si="1"/>
        <v>0.74000000022351742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1161125.54</v>
      </c>
      <c r="D269" s="1">
        <f>'PR-RAS'!E273</f>
        <v>2762175.2800000003</v>
      </c>
      <c r="E269" s="1">
        <v>0</v>
      </c>
      <c r="F269" s="1">
        <v>0</v>
      </c>
      <c r="G269" s="2">
        <f t="shared" si="8"/>
        <v>1791707.5948000003</v>
      </c>
      <c r="H269" s="2">
        <f t="shared" si="9"/>
        <v>0.74000000022351742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1137866.82</v>
      </c>
      <c r="D270" s="1">
        <f>'PR-RAS'!E274</f>
        <v>2754384.66</v>
      </c>
      <c r="E270" s="1">
        <v>0</v>
      </c>
      <c r="F270" s="1">
        <v>0</v>
      </c>
      <c r="G270" s="2">
        <f t="shared" si="8"/>
        <v>1787945.1216600002</v>
      </c>
      <c r="H270" s="2">
        <f t="shared" si="9"/>
        <v>0.51999999978579581</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23258.720000000001</v>
      </c>
      <c r="D271" s="1">
        <f>'PR-RAS'!E275</f>
        <v>7790.62</v>
      </c>
      <c r="E271" s="1">
        <v>0</v>
      </c>
      <c r="F271" s="1">
        <v>0</v>
      </c>
      <c r="G271" s="2">
        <f t="shared" si="8"/>
        <v>10486.789200000001</v>
      </c>
      <c r="H271" s="2">
        <f t="shared" si="9"/>
        <v>0.65999999999894499</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98680389.230000004</v>
      </c>
      <c r="D285" s="1">
        <f>'PR-RAS'!E289</f>
        <v>115552073.03999999</v>
      </c>
      <c r="E285" s="1">
        <v>0</v>
      </c>
      <c r="F285" s="1">
        <v>0</v>
      </c>
      <c r="G285" s="2">
        <f t="shared" si="8"/>
        <v>93658808.028039992</v>
      </c>
      <c r="H285" s="2">
        <f t="shared" si="9"/>
        <v>0.26999999582767487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91270940.86999999</v>
      </c>
      <c r="D286" s="1">
        <f>'PR-RAS'!E290</f>
        <v>43888392.060000032</v>
      </c>
      <c r="E286" s="1">
        <v>0</v>
      </c>
      <c r="F286" s="1">
        <v>0</v>
      </c>
      <c r="G286" s="2">
        <f t="shared" si="8"/>
        <v>51028601.622150019</v>
      </c>
      <c r="H286" s="2">
        <f t="shared" si="9"/>
        <v>0.19000004231929779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26311.82</v>
      </c>
      <c r="D293" s="1">
        <f>'PR-RAS'!E298</f>
        <v>68468</v>
      </c>
      <c r="E293" s="1">
        <v>0</v>
      </c>
      <c r="F293" s="1">
        <v>0</v>
      </c>
      <c r="G293" s="2">
        <f t="shared" si="8"/>
        <v>47668.363440000001</v>
      </c>
      <c r="H293" s="2">
        <f t="shared" si="9"/>
        <v>0.18000000000029104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26311.82</v>
      </c>
      <c r="D306" s="1">
        <f>'PR-RAS'!E311</f>
        <v>68468</v>
      </c>
      <c r="E306" s="1">
        <v>0</v>
      </c>
      <c r="F306" s="1">
        <v>0</v>
      </c>
      <c r="G306" s="2">
        <f t="shared" si="8"/>
        <v>49790.585100000004</v>
      </c>
      <c r="H306" s="2">
        <f t="shared" si="9"/>
        <v>0.18000000000029104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26311.82</v>
      </c>
      <c r="D321" s="1">
        <f>'PR-RAS'!E326</f>
        <v>68468</v>
      </c>
      <c r="E321" s="1">
        <v>0</v>
      </c>
      <c r="F321" s="1">
        <v>0</v>
      </c>
      <c r="G321" s="2">
        <f t="shared" si="8"/>
        <v>52239.3024</v>
      </c>
      <c r="H321" s="2">
        <f t="shared" si="9"/>
        <v>0.18000000000029104</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26311.82</v>
      </c>
      <c r="D323" s="1">
        <f>'PR-RAS'!E328</f>
        <v>68468</v>
      </c>
      <c r="E323" s="1">
        <v>0</v>
      </c>
      <c r="F323" s="1">
        <v>0</v>
      </c>
      <c r="G323" s="2">
        <f t="shared" si="8"/>
        <v>52565.798040000001</v>
      </c>
      <c r="H323" s="2">
        <f t="shared" si="9"/>
        <v>0.18000000000029104</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76182045.189999998</v>
      </c>
      <c r="D345" s="1">
        <f>'PR-RAS'!E350</f>
        <v>26533425.240000002</v>
      </c>
      <c r="E345" s="1">
        <v>0</v>
      </c>
      <c r="F345" s="1">
        <v>0</v>
      </c>
      <c r="G345" s="2">
        <f t="shared" si="8"/>
        <v>44461620.110479996</v>
      </c>
      <c r="H345" s="2">
        <f t="shared" si="9"/>
        <v>0.42999999970197678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75544997.810000002</v>
      </c>
      <c r="D358" s="1">
        <f>'PR-RAS'!E363</f>
        <v>23153078.750000004</v>
      </c>
      <c r="E358" s="1">
        <v>0</v>
      </c>
      <c r="F358" s="1">
        <v>0</v>
      </c>
      <c r="G358" s="2">
        <f t="shared" si="8"/>
        <v>43500862.445670001</v>
      </c>
      <c r="H358" s="2">
        <f t="shared" si="9"/>
        <v>0.43999999389052391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74833025.629999995</v>
      </c>
      <c r="D373" s="1">
        <f>'PR-RAS'!E378</f>
        <v>21413684.900000002</v>
      </c>
      <c r="E373" s="1">
        <v>0</v>
      </c>
      <c r="F373" s="1">
        <v>0</v>
      </c>
      <c r="G373" s="2">
        <f t="shared" si="8"/>
        <v>43769667.099959999</v>
      </c>
      <c r="H373" s="2">
        <f t="shared" si="9"/>
        <v>0.4700000025331974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138200.49</v>
      </c>
      <c r="D374" s="1">
        <f>'PR-RAS'!E379</f>
        <v>58861.1</v>
      </c>
      <c r="E374" s="1">
        <v>0</v>
      </c>
      <c r="F374" s="1">
        <v>0</v>
      </c>
      <c r="G374" s="2">
        <f t="shared" si="8"/>
        <v>95459.163369999995</v>
      </c>
      <c r="H374" s="2">
        <f t="shared" si="9"/>
        <v>0.58999999998923158</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74694825.140000001</v>
      </c>
      <c r="D375" s="1">
        <f>'PR-RAS'!E380</f>
        <v>21354823.800000001</v>
      </c>
      <c r="E375" s="1">
        <v>0</v>
      </c>
      <c r="F375" s="1">
        <v>0</v>
      </c>
      <c r="G375" s="2">
        <f t="shared" si="8"/>
        <v>43909272.804760002</v>
      </c>
      <c r="H375" s="2">
        <f t="shared" si="9"/>
        <v>0.33999999985098839</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711972.18</v>
      </c>
      <c r="D386" s="1">
        <f>'PR-RAS'!E391</f>
        <v>1739393.85</v>
      </c>
      <c r="E386" s="1">
        <v>0</v>
      </c>
      <c r="F386" s="1">
        <v>0</v>
      </c>
      <c r="G386" s="2">
        <f t="shared" si="8"/>
        <v>1613442.5538000001</v>
      </c>
      <c r="H386" s="2">
        <f t="shared" si="9"/>
        <v>0.32999999995809048</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695089.9</v>
      </c>
      <c r="D388" s="1">
        <f>'PR-RAS'!E393</f>
        <v>1739393.85</v>
      </c>
      <c r="E388" s="1">
        <v>0</v>
      </c>
      <c r="F388" s="1">
        <v>0</v>
      </c>
      <c r="G388" s="2">
        <f t="shared" si="8"/>
        <v>1615290.6312000002</v>
      </c>
      <c r="H388" s="2">
        <f t="shared" si="9"/>
        <v>0.24999999988358468</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16882.28</v>
      </c>
      <c r="D390" s="1">
        <f>'PR-RAS'!E395</f>
        <v>0</v>
      </c>
      <c r="E390" s="1">
        <v>0</v>
      </c>
      <c r="F390" s="1">
        <v>0</v>
      </c>
      <c r="G390" s="2">
        <f t="shared" si="8"/>
        <v>6567.2069199999996</v>
      </c>
      <c r="H390" s="2">
        <f t="shared" si="9"/>
        <v>0.27999999999883585</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637047.38</v>
      </c>
      <c r="D397" s="1">
        <f>'PR-RAS'!E402</f>
        <v>3380346.4899999998</v>
      </c>
      <c r="E397" s="1">
        <v>0</v>
      </c>
      <c r="F397" s="1">
        <v>0</v>
      </c>
      <c r="G397" s="2">
        <f t="shared" si="8"/>
        <v>2929505.1825600001</v>
      </c>
      <c r="H397" s="2">
        <f t="shared" si="9"/>
        <v>0.86999999976251274</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188908.9</v>
      </c>
      <c r="E398" s="1">
        <v>0</v>
      </c>
      <c r="F398" s="1">
        <v>0</v>
      </c>
      <c r="G398" s="2">
        <f t="shared" si="8"/>
        <v>149993.6666</v>
      </c>
      <c r="H398" s="2">
        <f t="shared" si="9"/>
        <v>0.10000000000582077</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618332.12</v>
      </c>
      <c r="D400" s="1">
        <f>'PR-RAS'!E405</f>
        <v>3106024.31</v>
      </c>
      <c r="E400" s="1">
        <v>0</v>
      </c>
      <c r="F400" s="1">
        <v>0</v>
      </c>
      <c r="G400" s="2">
        <f t="shared" si="8"/>
        <v>2725321.9152600002</v>
      </c>
      <c r="H400" s="2">
        <f t="shared" si="9"/>
        <v>0.43000000005122274</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18715.259999999998</v>
      </c>
      <c r="D401" s="1">
        <f>'PR-RAS'!E406</f>
        <v>85413.28</v>
      </c>
      <c r="E401" s="1">
        <v>0</v>
      </c>
      <c r="F401" s="1">
        <v>0</v>
      </c>
      <c r="G401" s="2">
        <f t="shared" si="8"/>
        <v>75816.728000000003</v>
      </c>
      <c r="H401" s="2">
        <f t="shared" si="9"/>
        <v>0.53999999999723514</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76155733.370000005</v>
      </c>
      <c r="D403" s="1">
        <f>'PR-RAS'!E408</f>
        <v>26464957.240000002</v>
      </c>
      <c r="E403" s="1">
        <v>0</v>
      </c>
      <c r="F403" s="1">
        <v>0</v>
      </c>
      <c r="G403" s="2">
        <f t="shared" si="8"/>
        <v>51892430.435700007</v>
      </c>
      <c r="H403" s="2">
        <f t="shared" si="9"/>
        <v>0.61000000685453415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189977641.91999999</v>
      </c>
      <c r="D407" s="1">
        <f>'PR-RAS'!E412</f>
        <v>159508933.10000002</v>
      </c>
      <c r="E407" s="1">
        <v>0</v>
      </c>
      <c r="F407" s="1">
        <v>0</v>
      </c>
      <c r="G407" s="2">
        <f t="shared" si="8"/>
        <v>206652176.29672003</v>
      </c>
      <c r="H407" s="2">
        <f t="shared" si="9"/>
        <v>0.18000003695487976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174862434.42000002</v>
      </c>
      <c r="D408" s="1">
        <f>'PR-RAS'!E413</f>
        <v>142085498.28</v>
      </c>
      <c r="E408" s="1">
        <v>0</v>
      </c>
      <c r="F408" s="1">
        <v>0</v>
      </c>
      <c r="G408" s="2">
        <f t="shared" si="8"/>
        <v>186826606.40886</v>
      </c>
      <c r="H408" s="2">
        <f t="shared" si="9"/>
        <v>0.70000001788139343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15115207.49999997</v>
      </c>
      <c r="D409" s="1">
        <f>'PR-RAS'!E414</f>
        <v>17423434.820000023</v>
      </c>
      <c r="E409" s="1">
        <v>0</v>
      </c>
      <c r="F409" s="1">
        <v>0</v>
      </c>
      <c r="G409" s="2">
        <f t="shared" si="8"/>
        <v>20384527.473120004</v>
      </c>
      <c r="H409" s="2">
        <f t="shared" si="9"/>
        <v>0.68000000715255737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9696178.4700000007</v>
      </c>
      <c r="D414" s="1">
        <f>'PR-RAS'!E420</f>
        <v>0</v>
      </c>
      <c r="E414" s="1">
        <v>0</v>
      </c>
      <c r="F414" s="1">
        <v>0</v>
      </c>
      <c r="G414" s="2">
        <f t="shared" si="8"/>
        <v>4004521.70811</v>
      </c>
      <c r="H414" s="2">
        <f t="shared" si="9"/>
        <v>0.47000000067055225</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9696178.4700000007</v>
      </c>
      <c r="D478" s="1">
        <f>'PR-RAS'!E484</f>
        <v>0</v>
      </c>
      <c r="E478" s="1">
        <v>0</v>
      </c>
      <c r="F478" s="1">
        <v>0</v>
      </c>
      <c r="G478" s="2">
        <f t="shared" si="8"/>
        <v>4625077.1301899999</v>
      </c>
      <c r="H478" s="2">
        <f t="shared" si="9"/>
        <v>0.47000000067055225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9696178.4700000007</v>
      </c>
      <c r="D479" s="1">
        <f>'PR-RAS'!E485</f>
        <v>0</v>
      </c>
      <c r="E479" s="1">
        <v>0</v>
      </c>
      <c r="F479" s="1">
        <v>0</v>
      </c>
      <c r="G479" s="2">
        <f t="shared" si="8"/>
        <v>4634773.3086600006</v>
      </c>
      <c r="H479" s="2">
        <f t="shared" si="9"/>
        <v>0.47000000067055225</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9696178.4700000007</v>
      </c>
      <c r="D480" s="1">
        <f>'PR-RAS'!E486</f>
        <v>0</v>
      </c>
      <c r="E480" s="1">
        <v>0</v>
      </c>
      <c r="F480" s="1">
        <v>0</v>
      </c>
      <c r="G480" s="2">
        <f t="shared" si="8"/>
        <v>4644469.4871300003</v>
      </c>
      <c r="H480" s="2">
        <f t="shared" si="9"/>
        <v>0.47000000067055225</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7009493.54</v>
      </c>
      <c r="D522" s="1">
        <f>'PR-RAS'!E528</f>
        <v>7009493.54</v>
      </c>
      <c r="E522" s="1">
        <v>0</v>
      </c>
      <c r="F522" s="1">
        <v>0</v>
      </c>
      <c r="G522" s="2">
        <f t="shared" ref="G522:G809" si="10">(B522/1000)*(C522*1+D522*2)</f>
        <v>10955838.40302</v>
      </c>
      <c r="H522" s="2">
        <f t="shared" ref="H522:H809" si="11">ABS(C522-ROUND(C522,0))+ABS(D522-ROUND(D522,0))</f>
        <v>0.91999999992549419</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7009493.54</v>
      </c>
      <c r="D587" s="1">
        <f>'PR-RAS'!E593</f>
        <v>7009493.54</v>
      </c>
      <c r="E587" s="1">
        <v>0</v>
      </c>
      <c r="F587" s="1">
        <v>0</v>
      </c>
      <c r="G587" s="2">
        <f t="shared" si="10"/>
        <v>12322689.64332</v>
      </c>
      <c r="H587" s="2">
        <f t="shared" si="11"/>
        <v>0.91999999992549419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3158430.7</v>
      </c>
      <c r="D588" s="1">
        <f>'PR-RAS'!E594</f>
        <v>3158430.7</v>
      </c>
      <c r="E588" s="1">
        <v>0</v>
      </c>
      <c r="F588" s="1">
        <v>0</v>
      </c>
      <c r="G588" s="2">
        <f t="shared" si="10"/>
        <v>5561996.462700001</v>
      </c>
      <c r="H588" s="2">
        <f t="shared" si="11"/>
        <v>0.59999999962747097</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3158430.7</v>
      </c>
      <c r="D589" s="1">
        <f>'PR-RAS'!E595</f>
        <v>3158430.7</v>
      </c>
      <c r="E589" s="1">
        <v>0</v>
      </c>
      <c r="F589" s="1">
        <v>0</v>
      </c>
      <c r="G589" s="2">
        <f t="shared" si="10"/>
        <v>5571471.7548000002</v>
      </c>
      <c r="H589" s="2">
        <f t="shared" si="11"/>
        <v>0.59999999962747097</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3851062.84</v>
      </c>
      <c r="D593" s="1">
        <f>'PR-RAS'!E599</f>
        <v>3851062.84</v>
      </c>
      <c r="E593" s="1">
        <v>0</v>
      </c>
      <c r="F593" s="1">
        <v>0</v>
      </c>
      <c r="G593" s="2">
        <f t="shared" si="10"/>
        <v>6839487.6038399991</v>
      </c>
      <c r="H593" s="2">
        <f t="shared" si="11"/>
        <v>0.32000000029802322</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3851062.84</v>
      </c>
      <c r="D594" s="1">
        <f>'PR-RAS'!E600</f>
        <v>3851062.84</v>
      </c>
      <c r="E594" s="1">
        <v>0</v>
      </c>
      <c r="F594" s="1">
        <v>0</v>
      </c>
      <c r="G594" s="2">
        <f t="shared" si="10"/>
        <v>6851040.7923599994</v>
      </c>
      <c r="H594" s="2">
        <f t="shared" si="11"/>
        <v>0.32000000029802322</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2686684.9300000006</v>
      </c>
      <c r="D629" s="1">
        <f>'PR-RAS'!E635</f>
        <v>0</v>
      </c>
      <c r="E629" s="1">
        <v>0</v>
      </c>
      <c r="F629" s="1">
        <v>0</v>
      </c>
      <c r="G629" s="2">
        <f t="shared" si="10"/>
        <v>1687238.1360400005</v>
      </c>
      <c r="H629" s="2">
        <f t="shared" si="11"/>
        <v>6.9999999366700649E-2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7009493.54</v>
      </c>
      <c r="E630" s="1">
        <v>0</v>
      </c>
      <c r="F630" s="1">
        <v>0</v>
      </c>
      <c r="G630" s="2">
        <f t="shared" si="10"/>
        <v>8817942.8733200002</v>
      </c>
      <c r="H630" s="2">
        <f t="shared" si="11"/>
        <v>0.4599999999627471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199673820.38999999</v>
      </c>
      <c r="D633" s="1">
        <f>'PR-RAS'!E639</f>
        <v>159508933.10000002</v>
      </c>
      <c r="E633" s="1">
        <v>0</v>
      </c>
      <c r="F633" s="1">
        <v>0</v>
      </c>
      <c r="G633" s="2">
        <f t="shared" si="10"/>
        <v>327813145.92488003</v>
      </c>
      <c r="H633" s="2">
        <f t="shared" si="11"/>
        <v>0.49000000953674316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181871927.96000001</v>
      </c>
      <c r="D634" s="1">
        <f>'PR-RAS'!E640</f>
        <v>149094991.81999999</v>
      </c>
      <c r="E634" s="1">
        <v>0</v>
      </c>
      <c r="F634" s="1">
        <v>0</v>
      </c>
      <c r="G634" s="2">
        <f t="shared" si="10"/>
        <v>303879190.04280001</v>
      </c>
      <c r="H634" s="2">
        <f t="shared" si="11"/>
        <v>0.2199999988079071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17801892.429999977</v>
      </c>
      <c r="D635" s="1">
        <f>'PR-RAS'!E641</f>
        <v>10413941.280000031</v>
      </c>
      <c r="E635" s="1">
        <v>0</v>
      </c>
      <c r="F635" s="1">
        <v>0</v>
      </c>
      <c r="G635" s="2">
        <f t="shared" si="10"/>
        <v>24491277.343660027</v>
      </c>
      <c r="H635" s="2">
        <f t="shared" si="11"/>
        <v>0.71000000834465027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17801892.429999977</v>
      </c>
      <c r="D639" s="1">
        <f>'PR-RAS'!E645</f>
        <v>10413941.280000031</v>
      </c>
      <c r="E639" s="1">
        <v>0</v>
      </c>
      <c r="F639" s="1">
        <v>0</v>
      </c>
      <c r="G639" s="2">
        <f t="shared" si="10"/>
        <v>24645796.443620026</v>
      </c>
      <c r="H639" s="2">
        <f t="shared" si="11"/>
        <v>0.71000000834465027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469031.3</v>
      </c>
      <c r="D641" s="1">
        <f>'PR-RAS'!E647</f>
        <v>0</v>
      </c>
      <c r="E641" s="1">
        <v>0</v>
      </c>
      <c r="F641" s="1">
        <v>0</v>
      </c>
      <c r="G641" s="2">
        <f t="shared" si="10"/>
        <v>300180.03200000001</v>
      </c>
      <c r="H641" s="2">
        <f t="shared" si="11"/>
        <v>0.29999999998835847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3363306.64</v>
      </c>
      <c r="D642" s="1">
        <f>'PR-RAS'!E649</f>
        <v>3499139</v>
      </c>
      <c r="E642" s="1">
        <v>0</v>
      </c>
      <c r="F642" s="1">
        <v>0</v>
      </c>
      <c r="G642" s="2">
        <f t="shared" si="10"/>
        <v>6641775.7542400006</v>
      </c>
      <c r="H642" s="2">
        <f t="shared" si="11"/>
        <v>0.35999999986961484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797739077.34000003</v>
      </c>
      <c r="D643" s="1">
        <f>'PR-RAS'!E650</f>
        <v>684373585.03999996</v>
      </c>
      <c r="E643" s="1">
        <v>0</v>
      </c>
      <c r="F643" s="1">
        <v>0</v>
      </c>
      <c r="G643" s="2">
        <f t="shared" si="10"/>
        <v>1390884170.8436401</v>
      </c>
      <c r="H643" s="2">
        <f t="shared" si="11"/>
        <v>0.37999999523162842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797451675.57000005</v>
      </c>
      <c r="D644" s="1">
        <f>'PR-RAS'!E651</f>
        <v>686923395.27999997</v>
      </c>
      <c r="E644" s="1">
        <v>0</v>
      </c>
      <c r="F644" s="1">
        <v>0</v>
      </c>
      <c r="G644" s="2">
        <f t="shared" si="10"/>
        <v>1396144913.72159</v>
      </c>
      <c r="H644" s="2">
        <f t="shared" si="11"/>
        <v>0.70999991893768311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3650708.4099999666</v>
      </c>
      <c r="D645" s="1">
        <f>'PR-RAS'!E652</f>
        <v>949328.75999999046</v>
      </c>
      <c r="E645" s="1">
        <v>0</v>
      </c>
      <c r="F645" s="1">
        <v>0</v>
      </c>
      <c r="G645" s="2">
        <f t="shared" si="10"/>
        <v>3573791.6589199663</v>
      </c>
      <c r="H645" s="2">
        <f t="shared" si="11"/>
        <v>0.64999997615814209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1608</v>
      </c>
      <c r="D647" s="1">
        <f>'PR-RAS'!E654</f>
        <v>1606</v>
      </c>
      <c r="E647" s="1">
        <v>0</v>
      </c>
      <c r="F647" s="1">
        <v>0</v>
      </c>
      <c r="G647" s="2">
        <f t="shared" si="10"/>
        <v>3113.7200000000003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1534</v>
      </c>
      <c r="D649" s="1">
        <f>'PR-RAS'!E656</f>
        <v>1546</v>
      </c>
      <c r="E649" s="1">
        <v>0</v>
      </c>
      <c r="F649" s="1">
        <v>0</v>
      </c>
      <c r="G649" s="2">
        <f t="shared" si="10"/>
        <v>2997.6480000000001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79687175.25</v>
      </c>
      <c r="D654" s="1">
        <f>'PR-RAS'!E661</f>
        <v>100500000</v>
      </c>
      <c r="E654" s="1">
        <v>0</v>
      </c>
      <c r="F654" s="1">
        <v>0</v>
      </c>
      <c r="G654" s="2">
        <f t="shared" si="10"/>
        <v>183288725.43825001</v>
      </c>
      <c r="H654" s="2">
        <f t="shared" si="11"/>
        <v>0.25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11601275.189999999</v>
      </c>
      <c r="D658" s="1">
        <f>'PR-RAS'!E665</f>
        <v>17459164.199999999</v>
      </c>
      <c r="E658" s="1">
        <v>0</v>
      </c>
      <c r="F658" s="1">
        <v>0</v>
      </c>
      <c r="G658" s="2">
        <f t="shared" si="10"/>
        <v>30563379.558629997</v>
      </c>
      <c r="H658" s="2">
        <f t="shared" si="11"/>
        <v>0.3899999987334013</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284997.3</v>
      </c>
      <c r="D687" s="1">
        <f>'PR-RAS'!E694</f>
        <v>0</v>
      </c>
      <c r="E687" s="1">
        <v>0</v>
      </c>
      <c r="F687" s="1">
        <v>0</v>
      </c>
      <c r="G687" s="2">
        <f t="shared" si="10"/>
        <v>195508.14780000001</v>
      </c>
      <c r="H687" s="2">
        <f t="shared" si="11"/>
        <v>0.29999999998835847</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70876932.170000002</v>
      </c>
      <c r="D691" s="1">
        <f>'PR-RAS'!E698</f>
        <v>15496032.869999999</v>
      </c>
      <c r="E691" s="1">
        <v>0</v>
      </c>
      <c r="F691" s="1">
        <v>0</v>
      </c>
      <c r="G691" s="2">
        <f t="shared" si="10"/>
        <v>70289608.557899997</v>
      </c>
      <c r="H691" s="2">
        <f t="shared" si="11"/>
        <v>0.30000000260770321</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1563314.33</v>
      </c>
      <c r="D728" s="1">
        <f>'PR-RAS'!E735</f>
        <v>1625191.59</v>
      </c>
      <c r="E728" s="1">
        <v>0</v>
      </c>
      <c r="F728" s="1">
        <v>0</v>
      </c>
      <c r="G728" s="2">
        <f t="shared" si="10"/>
        <v>3499558.08977</v>
      </c>
      <c r="H728" s="2">
        <f t="shared" si="11"/>
        <v>0.73999999999068677</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733878.06</v>
      </c>
      <c r="D732" s="1">
        <f>'PR-RAS'!E739</f>
        <v>637700.76</v>
      </c>
      <c r="E732" s="1">
        <v>0</v>
      </c>
      <c r="F732" s="1">
        <v>0</v>
      </c>
      <c r="G732" s="2">
        <f t="shared" si="10"/>
        <v>1468783.37298</v>
      </c>
      <c r="H732" s="2">
        <f t="shared" si="11"/>
        <v>0.30000000004656613</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400813678.3599999</v>
      </c>
      <c r="D984" s="6">
        <f>BILANCA!E6</f>
        <v>438423741.05000007</v>
      </c>
      <c r="E984" s="6">
        <v>0</v>
      </c>
      <c r="F984" s="6">
        <v>0</v>
      </c>
      <c r="G984" s="7">
        <f t="shared" ref="G984:G1241" si="22">B984/1000*C984+B984/500*D984</f>
        <v>1277661.1604599999</v>
      </c>
      <c r="H984" s="7">
        <f t="shared" si="19"/>
        <v>0.40999996662139893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366878119.76999992</v>
      </c>
      <c r="D985" s="1">
        <f>BILANCA!E7</f>
        <v>385375791.3300001</v>
      </c>
      <c r="E985" s="1">
        <v>0</v>
      </c>
      <c r="F985" s="1">
        <v>0</v>
      </c>
      <c r="G985" s="2">
        <f t="shared" si="22"/>
        <v>2275259.4048600001</v>
      </c>
      <c r="H985" s="2">
        <f t="shared" si="19"/>
        <v>0.56000018119812012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366270700.93999994</v>
      </c>
      <c r="D990" s="1">
        <f>BILANCA!E12</f>
        <v>383971531.61000007</v>
      </c>
      <c r="E990" s="1">
        <v>0</v>
      </c>
      <c r="F990" s="1">
        <v>0</v>
      </c>
      <c r="G990" s="2">
        <f t="shared" si="22"/>
        <v>7939496.3491200004</v>
      </c>
      <c r="H990" s="2">
        <f t="shared" si="19"/>
        <v>0.44999998807907104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6668243.9699999988</v>
      </c>
      <c r="D991" s="1">
        <f>BILANCA!E13</f>
        <v>6444960.3000000007</v>
      </c>
      <c r="E991" s="1">
        <v>0</v>
      </c>
      <c r="F991" s="1">
        <v>0</v>
      </c>
      <c r="G991" s="2">
        <f t="shared" si="22"/>
        <v>156465.31656000001</v>
      </c>
      <c r="H991" s="2">
        <f t="shared" si="19"/>
        <v>0.33000000193715096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23429697.809999999</v>
      </c>
      <c r="D993" s="1">
        <f>BILANCA!E15</f>
        <v>23616949.710000001</v>
      </c>
      <c r="E993" s="1">
        <v>0</v>
      </c>
      <c r="F993" s="1">
        <v>0</v>
      </c>
      <c r="G993" s="2">
        <f t="shared" si="22"/>
        <v>706635.97230000002</v>
      </c>
      <c r="H993" s="2">
        <f t="shared" si="19"/>
        <v>0.48000000044703484</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1005504.39</v>
      </c>
      <c r="D994" s="1">
        <f>BILANCA!E16</f>
        <v>1007161.39</v>
      </c>
      <c r="E994" s="1">
        <v>0</v>
      </c>
      <c r="F994" s="1">
        <v>0</v>
      </c>
      <c r="G994" s="2">
        <f t="shared" si="22"/>
        <v>33218.098870000002</v>
      </c>
      <c r="H994" s="2">
        <f t="shared" si="19"/>
        <v>0.78000000002793968</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266701.65000000002</v>
      </c>
      <c r="D995" s="1">
        <f>BILANCA!E17</f>
        <v>266701.65000000002</v>
      </c>
      <c r="E995" s="1">
        <v>0</v>
      </c>
      <c r="F995" s="1">
        <v>0</v>
      </c>
      <c r="G995" s="2">
        <f t="shared" si="22"/>
        <v>9601.2594000000008</v>
      </c>
      <c r="H995" s="2">
        <f t="shared" si="19"/>
        <v>0.69999999995343387</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18033659.879999999</v>
      </c>
      <c r="D996" s="1">
        <f>BILANCA!E18</f>
        <v>18445852.449999999</v>
      </c>
      <c r="E996" s="1">
        <v>0</v>
      </c>
      <c r="F996" s="1">
        <v>0</v>
      </c>
      <c r="G996" s="2">
        <f t="shared" si="22"/>
        <v>714029.74213999999</v>
      </c>
      <c r="H996" s="2">
        <f t="shared" si="19"/>
        <v>0.57000000029802322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171638.11000000313</v>
      </c>
      <c r="D997" s="1">
        <f>BILANCA!E19</f>
        <v>1203804.9299999997</v>
      </c>
      <c r="E997" s="1">
        <v>0</v>
      </c>
      <c r="F997" s="1">
        <v>0</v>
      </c>
      <c r="G997" s="2">
        <f t="shared" si="22"/>
        <v>36109.471580000034</v>
      </c>
      <c r="H997" s="2">
        <f t="shared" si="19"/>
        <v>0.18000000342726707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2451205.6800000002</v>
      </c>
      <c r="D998" s="1">
        <f>BILANCA!E20</f>
        <v>2512648.96</v>
      </c>
      <c r="E998" s="1">
        <v>0</v>
      </c>
      <c r="F998" s="1">
        <v>0</v>
      </c>
      <c r="G998" s="2">
        <f t="shared" si="22"/>
        <v>112147.554</v>
      </c>
      <c r="H998" s="2">
        <f t="shared" si="19"/>
        <v>0.35999999986961484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2103424.7000000002</v>
      </c>
      <c r="D1002" s="1">
        <f>BILANCA!E24</f>
        <v>2103424.79</v>
      </c>
      <c r="E1002" s="1">
        <v>0</v>
      </c>
      <c r="F1002" s="1">
        <v>0</v>
      </c>
      <c r="G1002" s="2">
        <f t="shared" si="22"/>
        <v>119895.21132</v>
      </c>
      <c r="H1002" s="2">
        <f t="shared" si="19"/>
        <v>0.50999999977648258</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14075429.75</v>
      </c>
      <c r="D1004" s="1">
        <f>BILANCA!E26</f>
        <v>15271273.35</v>
      </c>
      <c r="E1004" s="1">
        <v>0</v>
      </c>
      <c r="F1004" s="1">
        <v>0</v>
      </c>
      <c r="G1004" s="2">
        <f t="shared" si="22"/>
        <v>936977.50545000006</v>
      </c>
      <c r="H1004" s="2">
        <f t="shared" si="19"/>
        <v>0.59999999962747097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18458422.02</v>
      </c>
      <c r="D1006" s="1">
        <f>BILANCA!E28</f>
        <v>18683542.170000002</v>
      </c>
      <c r="E1006" s="1">
        <v>0</v>
      </c>
      <c r="F1006" s="1">
        <v>0</v>
      </c>
      <c r="G1006" s="2">
        <f t="shared" si="22"/>
        <v>1283986.64628</v>
      </c>
      <c r="H1006" s="2">
        <f t="shared" si="19"/>
        <v>0.19000000134110451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357891768.95999998</v>
      </c>
      <c r="D1007" s="1">
        <f>BILANCA!E29</f>
        <v>374705415.84000003</v>
      </c>
      <c r="E1007" s="1">
        <v>0</v>
      </c>
      <c r="F1007" s="1">
        <v>0</v>
      </c>
      <c r="G1007" s="2">
        <f t="shared" si="22"/>
        <v>26575262.415360004</v>
      </c>
      <c r="H1007" s="2">
        <f t="shared" si="19"/>
        <v>0.19999998807907104</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160542.29999999999</v>
      </c>
      <c r="D1008" s="1">
        <f>BILANCA!E30</f>
        <v>119954.1</v>
      </c>
      <c r="E1008" s="1">
        <v>0</v>
      </c>
      <c r="F1008" s="1">
        <v>0</v>
      </c>
      <c r="G1008" s="2">
        <f t="shared" si="22"/>
        <v>10011.262500000001</v>
      </c>
      <c r="H1008" s="2">
        <f t="shared" si="19"/>
        <v>0.39999999999417923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821723922.10000002</v>
      </c>
      <c r="D1009" s="1">
        <f>BILANCA!E31</f>
        <v>831840106.38</v>
      </c>
      <c r="E1009" s="1">
        <v>0</v>
      </c>
      <c r="F1009" s="1">
        <v>0</v>
      </c>
      <c r="G1009" s="2">
        <f t="shared" si="22"/>
        <v>64620507.506359994</v>
      </c>
      <c r="H1009" s="2">
        <f t="shared" si="19"/>
        <v>0.48000001907348633</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463992695.44</v>
      </c>
      <c r="D1012" s="1">
        <f>BILANCA!E34</f>
        <v>457254644.63999999</v>
      </c>
      <c r="E1012" s="1">
        <v>0</v>
      </c>
      <c r="F1012" s="1">
        <v>0</v>
      </c>
      <c r="G1012" s="2">
        <f t="shared" si="22"/>
        <v>39976557.556880005</v>
      </c>
      <c r="H1012" s="2">
        <f t="shared" si="19"/>
        <v>0.80000001192092896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1539049.8999999994</v>
      </c>
      <c r="D1023" s="1">
        <f>BILANCA!E45</f>
        <v>1617350.54</v>
      </c>
      <c r="E1023" s="1">
        <v>0</v>
      </c>
      <c r="F1023" s="1">
        <v>0</v>
      </c>
      <c r="G1023" s="2">
        <f t="shared" si="22"/>
        <v>190950.03919999997</v>
      </c>
      <c r="H1023" s="2">
        <f t="shared" si="19"/>
        <v>0.56000000052154064</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9421737.5299999993</v>
      </c>
      <c r="D1025" s="1">
        <f>BILANCA!E47</f>
        <v>7865699.0599999996</v>
      </c>
      <c r="E1025" s="1">
        <v>0</v>
      </c>
      <c r="F1025" s="1">
        <v>0</v>
      </c>
      <c r="G1025" s="2">
        <f t="shared" si="22"/>
        <v>1056431.6973000001</v>
      </c>
      <c r="H1025" s="2">
        <f t="shared" si="19"/>
        <v>0.53000000026077032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7882687.6299999999</v>
      </c>
      <c r="D1028" s="1">
        <f>BILANCA!E50</f>
        <v>6248348.5199999996</v>
      </c>
      <c r="E1028" s="1">
        <v>0</v>
      </c>
      <c r="F1028" s="1">
        <v>0</v>
      </c>
      <c r="G1028" s="2">
        <f t="shared" si="22"/>
        <v>917072.31014999992</v>
      </c>
      <c r="H1028" s="2">
        <f t="shared" si="19"/>
        <v>0.85000000055879354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155518.43000000005</v>
      </c>
      <c r="D1030" s="1">
        <f>BILANCA!E52</f>
        <v>184542.67000000004</v>
      </c>
      <c r="E1030" s="1">
        <v>0</v>
      </c>
      <c r="F1030" s="1">
        <v>0</v>
      </c>
      <c r="G1030" s="2">
        <f t="shared" si="22"/>
        <v>24656.377190000007</v>
      </c>
      <c r="H1030" s="2">
        <f t="shared" si="19"/>
        <v>0.76000000000931323</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142053.9</v>
      </c>
      <c r="D1031" s="1">
        <f>BILANCA!E53</f>
        <v>171078.14</v>
      </c>
      <c r="E1031" s="1">
        <v>0</v>
      </c>
      <c r="F1031" s="1">
        <v>0</v>
      </c>
      <c r="G1031" s="2">
        <f t="shared" si="22"/>
        <v>23242.088640000002</v>
      </c>
      <c r="H1031" s="2">
        <f t="shared" si="19"/>
        <v>0.2400000000197906</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837847.88</v>
      </c>
      <c r="D1032" s="1">
        <f>BILANCA!E54</f>
        <v>871071.52</v>
      </c>
      <c r="E1032" s="1">
        <v>0</v>
      </c>
      <c r="F1032" s="1">
        <v>0</v>
      </c>
      <c r="G1032" s="2">
        <f t="shared" si="22"/>
        <v>126419.55508000001</v>
      </c>
      <c r="H1032" s="2">
        <f t="shared" si="19"/>
        <v>0.59999999997671694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824383.35</v>
      </c>
      <c r="D1033" s="1">
        <f>BILANCA!E55</f>
        <v>857606.99</v>
      </c>
      <c r="E1033" s="1">
        <v>0</v>
      </c>
      <c r="F1033" s="1">
        <v>0</v>
      </c>
      <c r="G1033" s="2">
        <f t="shared" si="22"/>
        <v>126979.8665</v>
      </c>
      <c r="H1033" s="2">
        <f t="shared" si="19"/>
        <v>0.35999999998603016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451497.2</v>
      </c>
      <c r="D1034" s="1">
        <f>BILANCA!E56</f>
        <v>692685.76</v>
      </c>
      <c r="E1034" s="1">
        <v>0</v>
      </c>
      <c r="F1034" s="1">
        <v>0</v>
      </c>
      <c r="G1034" s="2">
        <f t="shared" si="22"/>
        <v>93680.30472</v>
      </c>
      <c r="H1034" s="2">
        <f t="shared" si="19"/>
        <v>0.44000000000232831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451497.2</v>
      </c>
      <c r="D1037" s="1">
        <f>BILANCA!E59</f>
        <v>692685.76</v>
      </c>
      <c r="E1037" s="1">
        <v>0</v>
      </c>
      <c r="F1037" s="1">
        <v>0</v>
      </c>
      <c r="G1037" s="2">
        <f t="shared" si="22"/>
        <v>99190.91088000001</v>
      </c>
      <c r="H1037" s="2">
        <f t="shared" si="19"/>
        <v>0.44000000000232831</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403.2</v>
      </c>
      <c r="D1041" s="1">
        <f>BILANCA!E63</f>
        <v>527031.29</v>
      </c>
      <c r="E1041" s="1">
        <v>0</v>
      </c>
      <c r="F1041" s="1">
        <v>0</v>
      </c>
      <c r="G1041" s="2">
        <f t="shared" si="22"/>
        <v>61159.015240000008</v>
      </c>
      <c r="H1041" s="2">
        <f t="shared" si="19"/>
        <v>0.49000000003724153</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403.2</v>
      </c>
      <c r="D1042" s="1">
        <f>BILANCA!E64</f>
        <v>527031.29</v>
      </c>
      <c r="E1042" s="1">
        <v>0</v>
      </c>
      <c r="F1042" s="1">
        <v>0</v>
      </c>
      <c r="G1042" s="2">
        <f t="shared" si="22"/>
        <v>62213.481020000007</v>
      </c>
      <c r="H1042" s="2">
        <f t="shared" si="19"/>
        <v>0.49000000003724153</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33935558.589999996</v>
      </c>
      <c r="D1046" s="1">
        <f>BILANCA!E68</f>
        <v>53047949.719999999</v>
      </c>
      <c r="E1046" s="1">
        <v>0</v>
      </c>
      <c r="F1046" s="1">
        <v>0</v>
      </c>
      <c r="G1046" s="2">
        <f t="shared" si="22"/>
        <v>8821981.8558899984</v>
      </c>
      <c r="H1046" s="2">
        <f t="shared" si="19"/>
        <v>0.69000000506639481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3650708.41</v>
      </c>
      <c r="D1047" s="1">
        <f>BILANCA!E69</f>
        <v>949328.76</v>
      </c>
      <c r="E1047" s="1">
        <v>0</v>
      </c>
      <c r="F1047" s="1">
        <v>0</v>
      </c>
      <c r="G1047" s="2">
        <f t="shared" si="22"/>
        <v>355159.41952</v>
      </c>
      <c r="H1047" s="2">
        <f t="shared" si="19"/>
        <v>0.65000000013969839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3355334.35</v>
      </c>
      <c r="D1048" s="1">
        <f>BILANCA!E70</f>
        <v>846277.06</v>
      </c>
      <c r="E1048" s="1">
        <v>0</v>
      </c>
      <c r="F1048" s="1">
        <v>0</v>
      </c>
      <c r="G1048" s="2">
        <f t="shared" si="22"/>
        <v>328112.75055000006</v>
      </c>
      <c r="H1048" s="2">
        <f t="shared" si="19"/>
        <v>0.41000000014901161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3355334.35</v>
      </c>
      <c r="D1050" s="1">
        <f>BILANCA!E72</f>
        <v>846277.06</v>
      </c>
      <c r="E1050" s="1">
        <v>0</v>
      </c>
      <c r="F1050" s="1">
        <v>0</v>
      </c>
      <c r="G1050" s="2">
        <f t="shared" si="22"/>
        <v>338208.52749000007</v>
      </c>
      <c r="H1050" s="2">
        <f t="shared" si="19"/>
        <v>0.41000000014901161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295374.06</v>
      </c>
      <c r="D1054" s="1">
        <f>BILANCA!E76</f>
        <v>103051.7</v>
      </c>
      <c r="E1054" s="1">
        <v>0</v>
      </c>
      <c r="F1054" s="1">
        <v>0</v>
      </c>
      <c r="G1054" s="2">
        <f t="shared" si="22"/>
        <v>35604.899659999995</v>
      </c>
      <c r="H1054" s="2">
        <f t="shared" si="19"/>
        <v>0.36000000000058208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20594272.789999999</v>
      </c>
      <c r="D1056" s="1">
        <f>BILANCA!E78</f>
        <v>36376328.590000004</v>
      </c>
      <c r="E1056" s="1">
        <v>0</v>
      </c>
      <c r="F1056" s="1">
        <v>0</v>
      </c>
      <c r="G1056" s="2">
        <f t="shared" si="22"/>
        <v>6814325.8878100002</v>
      </c>
      <c r="H1056" s="2">
        <f t="shared" si="19"/>
        <v>0.61999999731779099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495.96</v>
      </c>
      <c r="D1057" s="1">
        <f>BILANCA!E79</f>
        <v>5012410.78</v>
      </c>
      <c r="E1057" s="1">
        <v>0</v>
      </c>
      <c r="F1057" s="1">
        <v>0</v>
      </c>
      <c r="G1057" s="2">
        <f t="shared" si="22"/>
        <v>741873.49647999997</v>
      </c>
      <c r="H1057" s="2">
        <f t="shared" si="19"/>
        <v>0.25999999973925014</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495.96</v>
      </c>
      <c r="D1058" s="1">
        <f>BILANCA!E80</f>
        <v>5012410.78</v>
      </c>
      <c r="E1058" s="1">
        <v>0</v>
      </c>
      <c r="F1058" s="1">
        <v>0</v>
      </c>
      <c r="G1058" s="2">
        <f t="shared" si="22"/>
        <v>751898.81400000001</v>
      </c>
      <c r="H1058" s="2">
        <f t="shared" si="19"/>
        <v>0.25999999973925014</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118384.4</v>
      </c>
      <c r="D1061" s="1">
        <f>BILANCA!E83</f>
        <v>107590.98</v>
      </c>
      <c r="E1061" s="1">
        <v>0</v>
      </c>
      <c r="F1061" s="1">
        <v>0</v>
      </c>
      <c r="G1061" s="2">
        <f t="shared" si="22"/>
        <v>26018.176079999997</v>
      </c>
      <c r="H1061" s="2">
        <f t="shared" si="19"/>
        <v>0.41999999999825377</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3018893.23</v>
      </c>
      <c r="D1062" s="1">
        <f>BILANCA!E84</f>
        <v>2627604.04</v>
      </c>
      <c r="E1062" s="1">
        <v>0</v>
      </c>
      <c r="F1062" s="1">
        <v>0</v>
      </c>
      <c r="G1062" s="2">
        <f t="shared" si="22"/>
        <v>653654.00349000003</v>
      </c>
      <c r="H1062" s="2">
        <f t="shared" si="19"/>
        <v>0.27000000001862645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17456499.199999999</v>
      </c>
      <c r="D1064" s="1">
        <f>BILANCA!E86</f>
        <v>28628722.789999999</v>
      </c>
      <c r="E1064" s="1">
        <v>0</v>
      </c>
      <c r="F1064" s="1">
        <v>0</v>
      </c>
      <c r="G1064" s="2">
        <f t="shared" si="22"/>
        <v>6051829.5271800002</v>
      </c>
      <c r="H1064" s="2">
        <f t="shared" si="19"/>
        <v>0.41000000014901161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413870.07</v>
      </c>
      <c r="D1066" s="1">
        <f>BILANCA!E88</f>
        <v>413870.07</v>
      </c>
      <c r="E1066" s="1">
        <v>0</v>
      </c>
      <c r="F1066" s="1">
        <v>0</v>
      </c>
      <c r="G1066" s="2">
        <f t="shared" si="22"/>
        <v>103053.64743000001</v>
      </c>
      <c r="H1066" s="2">
        <f t="shared" si="19"/>
        <v>0.14000000001396984</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413870.07</v>
      </c>
      <c r="D1071" s="1">
        <f>BILANCA!E93</f>
        <v>413870.07</v>
      </c>
      <c r="E1071" s="1">
        <v>0</v>
      </c>
      <c r="F1071" s="1">
        <v>0</v>
      </c>
      <c r="G1071" s="2">
        <f t="shared" si="22"/>
        <v>109261.69848000001</v>
      </c>
      <c r="H1071" s="2">
        <f t="shared" si="23"/>
        <v>0.14000000001396984</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413870.07</v>
      </c>
      <c r="D1095" s="1">
        <f>BILANCA!E117</f>
        <v>413870.07</v>
      </c>
      <c r="E1095" s="1">
        <v>0</v>
      </c>
      <c r="F1095" s="1">
        <v>0</v>
      </c>
      <c r="G1095" s="2">
        <f t="shared" si="22"/>
        <v>139060.34351999999</v>
      </c>
      <c r="H1095" s="2">
        <f t="shared" si="23"/>
        <v>0.14000000001396984</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8145443.8499999987</v>
      </c>
      <c r="D1112" s="1">
        <f>BILANCA!E134</f>
        <v>8145443.8499999987</v>
      </c>
      <c r="E1112" s="1">
        <v>0</v>
      </c>
      <c r="F1112" s="1">
        <v>0</v>
      </c>
      <c r="G1112" s="2">
        <f t="shared" si="22"/>
        <v>3152286.7699499996</v>
      </c>
      <c r="H1112" s="2">
        <f t="shared" si="23"/>
        <v>0.30000000260770321</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12015727.02</v>
      </c>
      <c r="D1113" s="1">
        <f>BILANCA!E135</f>
        <v>12015727.02</v>
      </c>
      <c r="E1113" s="1">
        <v>0</v>
      </c>
      <c r="F1113" s="1">
        <v>0</v>
      </c>
      <c r="G1113" s="2">
        <f t="shared" si="22"/>
        <v>4686133.5378</v>
      </c>
      <c r="H1113" s="2">
        <f t="shared" si="23"/>
        <v>3.9999999105930328E-2</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12015727.02</v>
      </c>
      <c r="D1117" s="1">
        <f>BILANCA!E139</f>
        <v>12015727.02</v>
      </c>
      <c r="E1117" s="1">
        <v>0</v>
      </c>
      <c r="F1117" s="1">
        <v>0</v>
      </c>
      <c r="G1117" s="2">
        <f t="shared" si="22"/>
        <v>4830322.2620400004</v>
      </c>
      <c r="H1117" s="2">
        <f t="shared" si="23"/>
        <v>3.9999999105930328E-2</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3906817.13</v>
      </c>
      <c r="D1120" s="1">
        <f>BILANCA!E142</f>
        <v>3906817.13</v>
      </c>
      <c r="E1120" s="1">
        <v>0</v>
      </c>
      <c r="F1120" s="1">
        <v>0</v>
      </c>
      <c r="G1120" s="2">
        <f t="shared" si="22"/>
        <v>1605701.8404299999</v>
      </c>
      <c r="H1120" s="2">
        <f t="shared" si="23"/>
        <v>0.25999999977648258</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3906817.13</v>
      </c>
      <c r="D1121" s="1">
        <f>BILANCA!E143</f>
        <v>3906817.13</v>
      </c>
      <c r="E1121" s="1">
        <v>0</v>
      </c>
      <c r="F1121" s="1">
        <v>0</v>
      </c>
      <c r="G1121" s="2">
        <f t="shared" si="22"/>
        <v>1617422.2918199999</v>
      </c>
      <c r="H1121" s="2">
        <f t="shared" si="23"/>
        <v>0.25999999977648258</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7777100.2999999998</v>
      </c>
      <c r="D1123" s="1">
        <f>BILANCA!E145</f>
        <v>7777100.2999999998</v>
      </c>
      <c r="E1123" s="1">
        <v>0</v>
      </c>
      <c r="F1123" s="1">
        <v>0</v>
      </c>
      <c r="G1123" s="2">
        <f t="shared" si="22"/>
        <v>3266382.1260000002</v>
      </c>
      <c r="H1123" s="2">
        <f t="shared" si="23"/>
        <v>0.59999999962747097</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1076102.2399999993</v>
      </c>
      <c r="D1124" s="1">
        <f>BILANCA!E146</f>
        <v>7576848.5199999996</v>
      </c>
      <c r="E1124" s="1">
        <v>0</v>
      </c>
      <c r="F1124" s="1">
        <v>0</v>
      </c>
      <c r="G1124" s="2">
        <f t="shared" si="22"/>
        <v>2288401.6984799998</v>
      </c>
      <c r="H1124" s="2">
        <f t="shared" si="23"/>
        <v>0.71999999973922968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571779.75</v>
      </c>
      <c r="D1137" s="1">
        <f>BILANCA!E159</f>
        <v>521996.43</v>
      </c>
      <c r="E1137" s="1">
        <v>0</v>
      </c>
      <c r="F1137" s="1">
        <v>0</v>
      </c>
      <c r="G1137" s="2">
        <f t="shared" si="22"/>
        <v>248828.98194</v>
      </c>
      <c r="H1137" s="2">
        <f t="shared" si="23"/>
        <v>0.67999999999301508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8308678.7000000002</v>
      </c>
      <c r="D1138" s="1">
        <f>BILANCA!E160</f>
        <v>11689389.359999999</v>
      </c>
      <c r="E1138" s="1">
        <v>0</v>
      </c>
      <c r="F1138" s="1">
        <v>0</v>
      </c>
      <c r="G1138" s="2">
        <f t="shared" si="22"/>
        <v>4911555.9001000002</v>
      </c>
      <c r="H1138" s="2">
        <f t="shared" si="23"/>
        <v>0.65999999921768904</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7804356.21</v>
      </c>
      <c r="D1141" s="1">
        <f>BILANCA!E163</f>
        <v>4634537.2699999996</v>
      </c>
      <c r="E1141" s="1">
        <v>0</v>
      </c>
      <c r="F1141" s="1">
        <v>0</v>
      </c>
      <c r="G1141" s="2">
        <f t="shared" si="22"/>
        <v>2697602.0584999998</v>
      </c>
      <c r="H1141" s="2">
        <f t="shared" si="23"/>
        <v>0.47999999951571226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469031.3</v>
      </c>
      <c r="D1148" s="1">
        <f>BILANCA!E170</f>
        <v>0</v>
      </c>
      <c r="E1148" s="1">
        <v>0</v>
      </c>
      <c r="F1148" s="1">
        <v>0</v>
      </c>
      <c r="G1148" s="2">
        <f t="shared" si="22"/>
        <v>77390.164499999999</v>
      </c>
      <c r="H1148" s="2">
        <f t="shared" si="23"/>
        <v>0.29999999998835847</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469031.3</v>
      </c>
      <c r="D1149" s="1">
        <f>BILANCA!E171</f>
        <v>0</v>
      </c>
      <c r="E1149" s="1">
        <v>0</v>
      </c>
      <c r="F1149" s="1">
        <v>0</v>
      </c>
      <c r="G1149" s="2">
        <f t="shared" si="22"/>
        <v>77859.195800000001</v>
      </c>
      <c r="H1149" s="2">
        <f t="shared" si="23"/>
        <v>0.29999999998835847</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400813678.36000001</v>
      </c>
      <c r="D1152" s="1">
        <f>BILANCA!E175</f>
        <v>438423741.05000001</v>
      </c>
      <c r="E1152" s="1">
        <v>0</v>
      </c>
      <c r="F1152" s="1">
        <v>0</v>
      </c>
      <c r="G1152" s="2">
        <f t="shared" si="22"/>
        <v>215924736.11774004</v>
      </c>
      <c r="H1152" s="2">
        <f t="shared" si="23"/>
        <v>0.4100000262260437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151914125.66</v>
      </c>
      <c r="D1153" s="1">
        <f>BILANCA!E176</f>
        <v>149953079.81999999</v>
      </c>
      <c r="E1153" s="1">
        <v>0</v>
      </c>
      <c r="F1153" s="1">
        <v>0</v>
      </c>
      <c r="G1153" s="2">
        <f t="shared" si="22"/>
        <v>76809448.501000002</v>
      </c>
      <c r="H1153" s="2">
        <f t="shared" si="23"/>
        <v>0.52000001072883606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16192612.439999999</v>
      </c>
      <c r="D1154" s="1">
        <f>BILANCA!E177</f>
        <v>19989084.91</v>
      </c>
      <c r="E1154" s="1">
        <v>0</v>
      </c>
      <c r="F1154" s="1">
        <v>0</v>
      </c>
      <c r="G1154" s="2">
        <f t="shared" si="22"/>
        <v>9605203.7664600015</v>
      </c>
      <c r="H1154" s="2">
        <f t="shared" si="23"/>
        <v>0.52999999932944775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3008729.22</v>
      </c>
      <c r="D1155" s="1">
        <f>BILANCA!E178</f>
        <v>3503908.26</v>
      </c>
      <c r="E1155" s="1">
        <v>0</v>
      </c>
      <c r="F1155" s="1">
        <v>0</v>
      </c>
      <c r="G1155" s="2">
        <f t="shared" si="22"/>
        <v>1722845.8672799997</v>
      </c>
      <c r="H1155" s="2">
        <f t="shared" si="23"/>
        <v>0.47999999998137355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13001050.27</v>
      </c>
      <c r="D1156" s="1">
        <f>BILANCA!E179</f>
        <v>16265437.029999999</v>
      </c>
      <c r="E1156" s="1">
        <v>0</v>
      </c>
      <c r="F1156" s="1">
        <v>0</v>
      </c>
      <c r="G1156" s="2">
        <f t="shared" si="22"/>
        <v>7877022.9090899993</v>
      </c>
      <c r="H1156" s="2">
        <f t="shared" si="23"/>
        <v>0.29999999888241291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182832.95</v>
      </c>
      <c r="D1165" s="1">
        <f>BILANCA!E188</f>
        <v>219739.62</v>
      </c>
      <c r="E1165" s="1">
        <v>0</v>
      </c>
      <c r="F1165" s="1">
        <v>0</v>
      </c>
      <c r="G1165" s="2">
        <f t="shared" si="22"/>
        <v>113260.81858000001</v>
      </c>
      <c r="H1165" s="2">
        <f t="shared" si="23"/>
        <v>0.42999999999301508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140324.56</v>
      </c>
      <c r="D1166" s="1">
        <f>BILANCA!E189</f>
        <v>1135893.81</v>
      </c>
      <c r="E1166" s="1">
        <v>0</v>
      </c>
      <c r="F1166" s="1">
        <v>0</v>
      </c>
      <c r="G1166" s="2">
        <f t="shared" si="22"/>
        <v>441416.52894000005</v>
      </c>
      <c r="H1166" s="2">
        <f t="shared" si="23"/>
        <v>0.62999999994644895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125323102.26000001</v>
      </c>
      <c r="D1183" s="1">
        <f>BILANCA!E206</f>
        <v>118603235.53</v>
      </c>
      <c r="E1183" s="1">
        <v>0</v>
      </c>
      <c r="F1183" s="1">
        <v>0</v>
      </c>
      <c r="G1183" s="2">
        <f t="shared" si="22"/>
        <v>72505914.664000005</v>
      </c>
      <c r="H1183" s="2">
        <f t="shared" si="23"/>
        <v>0.73000000417232513</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30340585.370000001</v>
      </c>
      <c r="D1184" s="1">
        <f>BILANCA!E207</f>
        <v>26779149.34</v>
      </c>
      <c r="E1184" s="1">
        <v>0</v>
      </c>
      <c r="F1184" s="1">
        <v>0</v>
      </c>
      <c r="G1184" s="2">
        <f t="shared" si="22"/>
        <v>16863675.694050003</v>
      </c>
      <c r="H1184" s="2">
        <f t="shared" si="23"/>
        <v>0.71000000089406967</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26957439.98</v>
      </c>
      <c r="D1187" s="1">
        <f>BILANCA!E210</f>
        <v>23106377.140000001</v>
      </c>
      <c r="E1187" s="1">
        <v>0</v>
      </c>
      <c r="F1187" s="1">
        <v>0</v>
      </c>
      <c r="G1187" s="2">
        <f t="shared" si="22"/>
        <v>14926719.629039999</v>
      </c>
      <c r="H1187" s="2">
        <f t="shared" si="23"/>
        <v>0.16000000014901161</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60287.77</v>
      </c>
      <c r="D1192" s="1">
        <f>BILANCA!E215</f>
        <v>96829</v>
      </c>
      <c r="E1192" s="1">
        <v>0</v>
      </c>
      <c r="F1192" s="1">
        <v>0</v>
      </c>
      <c r="G1192" s="2">
        <f t="shared" si="22"/>
        <v>53074.665929999996</v>
      </c>
      <c r="H1192" s="2">
        <f t="shared" si="23"/>
        <v>0.23000000000320142</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3322857.62</v>
      </c>
      <c r="D1194" s="1">
        <f>BILANCA!E217</f>
        <v>3575943.2</v>
      </c>
      <c r="E1194" s="1">
        <v>0</v>
      </c>
      <c r="F1194" s="1">
        <v>0</v>
      </c>
      <c r="G1194" s="2">
        <f t="shared" si="22"/>
        <v>2210170.9882200002</v>
      </c>
      <c r="H1194" s="2">
        <f t="shared" si="23"/>
        <v>0.58000000007450581</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94982516.890000001</v>
      </c>
      <c r="D1201" s="1">
        <f>BILANCA!E224</f>
        <v>91824086.189999998</v>
      </c>
      <c r="E1201" s="1">
        <v>0</v>
      </c>
      <c r="F1201" s="1">
        <v>0</v>
      </c>
      <c r="G1201" s="2">
        <f t="shared" si="22"/>
        <v>60741490.260860004</v>
      </c>
      <c r="H1201" s="2">
        <f t="shared" si="23"/>
        <v>0.29999999701976776</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94982516.890000001</v>
      </c>
      <c r="D1206" s="1">
        <f>BILANCA!E229</f>
        <v>91824086.189999998</v>
      </c>
      <c r="E1206" s="1">
        <v>0</v>
      </c>
      <c r="F1206" s="1">
        <v>0</v>
      </c>
      <c r="G1206" s="2">
        <f t="shared" si="22"/>
        <v>62134643.707209997</v>
      </c>
      <c r="H1206" s="2">
        <f t="shared" si="23"/>
        <v>0.29999999701976776</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10258086.399999999</v>
      </c>
      <c r="D1211" s="1">
        <f>BILANCA!E234</f>
        <v>10224865.569999998</v>
      </c>
      <c r="E1211" s="1">
        <v>0</v>
      </c>
      <c r="F1211" s="1">
        <v>0</v>
      </c>
      <c r="G1211" s="2">
        <f t="shared" si="22"/>
        <v>7001382.3991199993</v>
      </c>
      <c r="H1211" s="2">
        <f t="shared" si="23"/>
        <v>0.83000000007450581</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163215.28</v>
      </c>
      <c r="D1212" s="1">
        <f>BILANCA!E235</f>
        <v>129994.45</v>
      </c>
      <c r="E1212" s="1">
        <v>0</v>
      </c>
      <c r="F1212" s="1">
        <v>0</v>
      </c>
      <c r="G1212" s="2">
        <f t="shared" si="22"/>
        <v>96913.75722</v>
      </c>
      <c r="H1212" s="2">
        <f t="shared" si="23"/>
        <v>0.72999999999592546</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10094871.119999999</v>
      </c>
      <c r="D1213" s="1">
        <f>BILANCA!E236</f>
        <v>10094871.119999999</v>
      </c>
      <c r="E1213" s="1">
        <v>0</v>
      </c>
      <c r="F1213" s="1">
        <v>0</v>
      </c>
      <c r="G1213" s="2">
        <f t="shared" si="22"/>
        <v>6965461.0727999993</v>
      </c>
      <c r="H1213" s="2">
        <f t="shared" si="23"/>
        <v>0.23999999836087227</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248899552.70000002</v>
      </c>
      <c r="D1214" s="1">
        <f>BILANCA!E237</f>
        <v>288470661.23000002</v>
      </c>
      <c r="E1214" s="1">
        <v>0</v>
      </c>
      <c r="F1214" s="1">
        <v>0</v>
      </c>
      <c r="G1214" s="2">
        <f t="shared" si="22"/>
        <v>190769242.16196001</v>
      </c>
      <c r="H1214" s="2">
        <f t="shared" si="23"/>
        <v>0.5300000011920929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231097660.27000001</v>
      </c>
      <c r="D1215" s="1">
        <f>BILANCA!E238</f>
        <v>288470661.23000002</v>
      </c>
      <c r="E1215" s="1">
        <v>0</v>
      </c>
      <c r="F1215" s="1">
        <v>0</v>
      </c>
      <c r="G1215" s="2">
        <f t="shared" si="22"/>
        <v>187465043.99336001</v>
      </c>
      <c r="H1215" s="2">
        <f t="shared" si="23"/>
        <v>0.50000002980232239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231097660.27000001</v>
      </c>
      <c r="D1216" s="1">
        <f>BILANCA!E239</f>
        <v>288470661.23000002</v>
      </c>
      <c r="E1216" s="1">
        <v>0</v>
      </c>
      <c r="F1216" s="1">
        <v>0</v>
      </c>
      <c r="G1216" s="2">
        <f t="shared" si="22"/>
        <v>188273082.97609001</v>
      </c>
      <c r="H1216" s="2">
        <f t="shared" si="23"/>
        <v>0.50000002980232239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231097660.27000001</v>
      </c>
      <c r="D1218" s="1">
        <f>BILANCA!E241</f>
        <v>288470661.23000002</v>
      </c>
      <c r="E1218" s="1">
        <v>0</v>
      </c>
      <c r="F1218" s="1">
        <v>0</v>
      </c>
      <c r="G1218" s="2">
        <f t="shared" si="22"/>
        <v>189889160.94155002</v>
      </c>
      <c r="H1218" s="2">
        <f t="shared" si="23"/>
        <v>0.50000002980232239</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17801892.430000007</v>
      </c>
      <c r="D1222" s="1">
        <f>BILANCA!E245</f>
        <v>0</v>
      </c>
      <c r="E1222" s="1">
        <v>0</v>
      </c>
      <c r="F1222" s="1">
        <v>0</v>
      </c>
      <c r="G1222" s="2">
        <f t="shared" si="22"/>
        <v>4254652.2907700017</v>
      </c>
      <c r="H1222" s="2">
        <f t="shared" si="23"/>
        <v>0.43000000715255737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121939956.87</v>
      </c>
      <c r="D1223" s="1">
        <f>BILANCA!E246</f>
        <v>114930463.33</v>
      </c>
      <c r="E1223" s="1">
        <v>0</v>
      </c>
      <c r="F1223" s="1">
        <v>0</v>
      </c>
      <c r="G1223" s="2">
        <f t="shared" si="22"/>
        <v>84432212.047199994</v>
      </c>
      <c r="H1223" s="2">
        <f t="shared" si="23"/>
        <v>0.45999999344348907</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121939956.87</v>
      </c>
      <c r="D1226" s="1">
        <f>BILANCA!E249</f>
        <v>114930463.33</v>
      </c>
      <c r="E1226" s="1">
        <v>0</v>
      </c>
      <c r="F1226" s="1">
        <v>0</v>
      </c>
      <c r="G1226" s="2">
        <f t="shared" si="22"/>
        <v>85487614.697789997</v>
      </c>
      <c r="H1226" s="2">
        <f t="shared" si="23"/>
        <v>0.45999999344348907</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104138064.44</v>
      </c>
      <c r="D1227" s="1">
        <f>BILANCA!E250</f>
        <v>114930463.33000001</v>
      </c>
      <c r="E1227" s="1">
        <v>0</v>
      </c>
      <c r="F1227" s="1">
        <v>0</v>
      </c>
      <c r="G1227" s="2">
        <f t="shared" si="22"/>
        <v>81495753.828400001</v>
      </c>
      <c r="H1227" s="2">
        <f t="shared" si="23"/>
        <v>0.77000001072883606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6776887.7999999998</v>
      </c>
      <c r="D1228" s="1">
        <f>BILANCA!E251</f>
        <v>2790418.18</v>
      </c>
      <c r="E1228" s="1">
        <v>0</v>
      </c>
      <c r="F1228" s="1">
        <v>0</v>
      </c>
      <c r="G1228" s="2">
        <f t="shared" si="22"/>
        <v>3027642.4191999999</v>
      </c>
      <c r="H1228" s="2">
        <f t="shared" si="23"/>
        <v>0.38000000035390258</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97361176.640000001</v>
      </c>
      <c r="D1229" s="1">
        <f>BILANCA!E252</f>
        <v>112140045.15000001</v>
      </c>
      <c r="E1229" s="1">
        <v>0</v>
      </c>
      <c r="F1229" s="1">
        <v>0</v>
      </c>
      <c r="G1229" s="2">
        <f t="shared" si="22"/>
        <v>79123751.667240009</v>
      </c>
      <c r="H1229" s="2">
        <f t="shared" si="23"/>
        <v>0.51000000536441803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228441815.37</v>
      </c>
      <c r="D1236" s="1">
        <f>BILANCA!E259</f>
        <v>262232963.43000001</v>
      </c>
      <c r="E1236" s="1">
        <v>0</v>
      </c>
      <c r="F1236" s="1">
        <v>0</v>
      </c>
      <c r="G1236" s="2">
        <f t="shared" si="22"/>
        <v>190485658.78419</v>
      </c>
      <c r="H1236" s="2">
        <f t="shared" si="23"/>
        <v>0.80000001192092896</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228441815.37</v>
      </c>
      <c r="D1237" s="1">
        <f>BILANCA!E260</f>
        <v>262232963.43000001</v>
      </c>
      <c r="E1237" s="1">
        <v>0</v>
      </c>
      <c r="F1237" s="1">
        <v>0</v>
      </c>
      <c r="G1237" s="2">
        <f t="shared" si="22"/>
        <v>191238566.52642</v>
      </c>
      <c r="H1237" s="2">
        <f t="shared" si="23"/>
        <v>0.80000001192092896</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413870.07</v>
      </c>
      <c r="D1238" s="1">
        <f>BILANCA!E262</f>
        <v>413870.07</v>
      </c>
      <c r="E1238" s="1">
        <v>0</v>
      </c>
      <c r="F1238" s="1">
        <v>0</v>
      </c>
      <c r="G1238" s="2">
        <f t="shared" si="22"/>
        <v>316610.60355</v>
      </c>
      <c r="H1238" s="2">
        <f t="shared" si="23"/>
        <v>0.14000000001396984</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22676.39</v>
      </c>
      <c r="D1240" s="1">
        <f>BILANCA!E264</f>
        <v>334060.3</v>
      </c>
      <c r="E1240" s="1">
        <v>0</v>
      </c>
      <c r="F1240" s="1">
        <v>0</v>
      </c>
      <c r="G1240" s="2">
        <f t="shared" si="22"/>
        <v>177534.82642999999</v>
      </c>
      <c r="H1240" s="2">
        <f t="shared" si="23"/>
        <v>0.68999999998777639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8857782.0600000005</v>
      </c>
      <c r="D1241" s="1">
        <f>BILANCA!E265</f>
        <v>11877325.49</v>
      </c>
      <c r="E1241" s="1">
        <v>0</v>
      </c>
      <c r="F1241" s="1">
        <v>0</v>
      </c>
      <c r="G1241" s="2">
        <f t="shared" si="22"/>
        <v>8414007.72432</v>
      </c>
      <c r="H1241" s="2">
        <f t="shared" si="23"/>
        <v>0.55000000074505806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17456499.199999999</v>
      </c>
      <c r="D1245" s="1">
        <f>BILANCA!E269</f>
        <v>28628722.789999999</v>
      </c>
      <c r="E1245" s="1">
        <v>0</v>
      </c>
      <c r="F1245" s="1">
        <v>0</v>
      </c>
      <c r="G1245" s="2">
        <f t="shared" si="24"/>
        <v>19575053.532360002</v>
      </c>
      <c r="H1245" s="2">
        <f t="shared" si="23"/>
        <v>0.41000000014901161</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65833.740000000005</v>
      </c>
      <c r="D1263" s="1">
        <f>BILANCA!E287</f>
        <v>1889920.63</v>
      </c>
      <c r="E1263" s="1">
        <v>0</v>
      </c>
      <c r="F1263" s="1">
        <v>0</v>
      </c>
      <c r="G1263" s="2">
        <f t="shared" si="24"/>
        <v>1076789</v>
      </c>
      <c r="H1263" s="2">
        <f t="shared" si="23"/>
        <v>0.63000000010652002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16126778.699999999</v>
      </c>
      <c r="D1264" s="1">
        <f>BILANCA!E288</f>
        <v>18099164.280000001</v>
      </c>
      <c r="E1264" s="1">
        <v>0</v>
      </c>
      <c r="F1264" s="1">
        <v>0</v>
      </c>
      <c r="G1264" s="2">
        <f t="shared" si="24"/>
        <v>14703355.140060002</v>
      </c>
      <c r="H1264" s="2">
        <f t="shared" si="23"/>
        <v>0.58000000193715096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140324.56</v>
      </c>
      <c r="D1266" s="1">
        <f>BILANCA!E290</f>
        <v>1135893.81</v>
      </c>
      <c r="E1266" s="1">
        <v>0</v>
      </c>
      <c r="F1266" s="1">
        <v>0</v>
      </c>
      <c r="G1266" s="2">
        <f t="shared" si="24"/>
        <v>682627.74693999998</v>
      </c>
      <c r="H1266" s="2">
        <f t="shared" si="23"/>
        <v>0.62999999994644895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125323102.26000001</v>
      </c>
      <c r="D1270" s="1">
        <f>BILANCA!E294</f>
        <v>118603235.53</v>
      </c>
      <c r="E1270" s="1">
        <v>0</v>
      </c>
      <c r="F1270" s="1">
        <v>0</v>
      </c>
      <c r="G1270" s="2">
        <f t="shared" si="24"/>
        <v>104045987.54283999</v>
      </c>
      <c r="H1270" s="2">
        <f t="shared" si="23"/>
        <v>0.73000000417232513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174862434.41999999</v>
      </c>
      <c r="D1329" s="1">
        <f>'RAS-funkcijski'!E35</f>
        <v>142085498.28</v>
      </c>
      <c r="E1329" s="1">
        <v>0</v>
      </c>
      <c r="F1329" s="1">
        <v>0</v>
      </c>
      <c r="G1329" s="2">
        <f t="shared" si="24"/>
        <v>14230036.36038</v>
      </c>
      <c r="H1329" s="2">
        <f t="shared" si="23"/>
        <v>0.69999998807907104</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174862434.41999999</v>
      </c>
      <c r="D1348" s="1">
        <f>'RAS-funkcijski'!E54</f>
        <v>142085498.28</v>
      </c>
      <c r="E1348" s="1">
        <v>0</v>
      </c>
      <c r="F1348" s="1">
        <v>0</v>
      </c>
      <c r="G1348" s="2">
        <f t="shared" si="24"/>
        <v>22951671.549000002</v>
      </c>
      <c r="H1348" s="2">
        <f t="shared" si="27"/>
        <v>0.69999998807907104</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174862434.41999999</v>
      </c>
      <c r="D1351" s="1">
        <f>'RAS-funkcijski'!E57</f>
        <v>142085498.28</v>
      </c>
      <c r="E1351" s="1">
        <v>0</v>
      </c>
      <c r="F1351" s="1">
        <v>0</v>
      </c>
      <c r="G1351" s="2">
        <f t="shared" si="24"/>
        <v>24328771.841940001</v>
      </c>
      <c r="H1351" s="2">
        <f t="shared" si="27"/>
        <v>0.69999998807907104</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174862434.41999999</v>
      </c>
      <c r="D1435" s="13">
        <f>'RAS-funkcijski'!E141</f>
        <v>142085498.28</v>
      </c>
      <c r="E1435" s="13">
        <v>0</v>
      </c>
      <c r="F1435" s="13">
        <v>0</v>
      </c>
      <c r="G1435" s="14">
        <f t="shared" si="24"/>
        <v>62887580.04426001</v>
      </c>
      <c r="H1435" s="14">
        <f t="shared" si="27"/>
        <v>0.69999998807907104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142416174.75999999</v>
      </c>
      <c r="D1480" s="6"/>
      <c r="E1480" s="6">
        <v>0</v>
      </c>
      <c r="F1480" s="6">
        <v>0</v>
      </c>
      <c r="G1480" s="7">
        <f t="shared" ref="G1480:G1580" si="34">B1480/1000*C1480</f>
        <v>142416.17475999999</v>
      </c>
      <c r="H1480" s="7">
        <f t="shared" ref="H1480:H1580" si="35">ABS(C1480-ROUND(C1480,0))</f>
        <v>0.24000000953674316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298696824.55000001</v>
      </c>
      <c r="D1481" s="1">
        <v>0</v>
      </c>
      <c r="E1481" s="1">
        <v>0</v>
      </c>
      <c r="F1481" s="1">
        <v>0</v>
      </c>
      <c r="G1481" s="2">
        <f t="shared" si="34"/>
        <v>597393.64910000004</v>
      </c>
      <c r="H1481" s="2">
        <f t="shared" si="35"/>
        <v>0.44999998807907104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265530043</v>
      </c>
      <c r="D1483" s="1">
        <v>0</v>
      </c>
      <c r="E1483" s="1">
        <v>0</v>
      </c>
      <c r="F1483" s="1">
        <v>0</v>
      </c>
      <c r="G1483" s="2">
        <f t="shared" si="34"/>
        <v>1062120.172</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45680004.539999999</v>
      </c>
      <c r="D1484" s="1">
        <v>0</v>
      </c>
      <c r="E1484" s="1">
        <v>0</v>
      </c>
      <c r="F1484" s="1">
        <v>0</v>
      </c>
      <c r="G1484" s="2">
        <f t="shared" si="34"/>
        <v>228400.0227</v>
      </c>
      <c r="H1484" s="2">
        <f t="shared" si="35"/>
        <v>0.46000000089406967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163771293.55000001</v>
      </c>
      <c r="D1485" s="1">
        <v>0</v>
      </c>
      <c r="E1485" s="1">
        <v>0</v>
      </c>
      <c r="F1485" s="1">
        <v>0</v>
      </c>
      <c r="G1485" s="2">
        <f t="shared" si="34"/>
        <v>982627.76130000013</v>
      </c>
      <c r="H1485" s="2">
        <f t="shared" si="35"/>
        <v>0.44999998807907104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56078744.909999996</v>
      </c>
      <c r="D1491" s="1">
        <v>0</v>
      </c>
      <c r="E1491" s="1">
        <v>0</v>
      </c>
      <c r="F1491" s="1">
        <v>0</v>
      </c>
      <c r="G1491" s="2">
        <f t="shared" si="34"/>
        <v>672944.93891999999</v>
      </c>
      <c r="H1491" s="2">
        <f t="shared" si="35"/>
        <v>9.0000003576278687E-2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33166781.550000001</v>
      </c>
      <c r="D1492" s="1">
        <v>0</v>
      </c>
      <c r="E1492" s="1">
        <v>0</v>
      </c>
      <c r="F1492" s="1">
        <v>0</v>
      </c>
      <c r="G1492" s="2">
        <f t="shared" si="34"/>
        <v>431168.16015000001</v>
      </c>
      <c r="H1492" s="2">
        <f t="shared" si="35"/>
        <v>0.44999999925494194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301384785.06000006</v>
      </c>
      <c r="D1499" s="1">
        <v>0</v>
      </c>
      <c r="E1499" s="1">
        <v>0</v>
      </c>
      <c r="F1499" s="1">
        <v>0</v>
      </c>
      <c r="G1499" s="2">
        <f t="shared" si="34"/>
        <v>6027695.7012000009</v>
      </c>
      <c r="H1499" s="2">
        <f t="shared" si="35"/>
        <v>6.0000061988830566E-2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262204079.22000003</v>
      </c>
      <c r="D1501" s="1">
        <v>0</v>
      </c>
      <c r="E1501" s="1">
        <v>0</v>
      </c>
      <c r="F1501" s="1">
        <v>0</v>
      </c>
      <c r="G1501" s="2">
        <f t="shared" si="34"/>
        <v>5768489.7428400004</v>
      </c>
      <c r="H1501" s="2">
        <f t="shared" si="35"/>
        <v>0.22000002861022949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45158247.18</v>
      </c>
      <c r="D1502" s="1">
        <v>0</v>
      </c>
      <c r="E1502" s="1">
        <v>0</v>
      </c>
      <c r="F1502" s="1">
        <v>0</v>
      </c>
      <c r="G1502" s="2">
        <f t="shared" si="34"/>
        <v>1038639.68514</v>
      </c>
      <c r="H1502" s="2">
        <f t="shared" si="35"/>
        <v>0.17999999970197678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160693623.96000001</v>
      </c>
      <c r="D1503" s="1">
        <v>0</v>
      </c>
      <c r="E1503" s="1">
        <v>0</v>
      </c>
      <c r="F1503" s="1">
        <v>0</v>
      </c>
      <c r="G1503" s="2">
        <f t="shared" si="34"/>
        <v>3856646.9750400004</v>
      </c>
      <c r="H1503" s="2">
        <f t="shared" si="35"/>
        <v>3.9999991655349731E-2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56352208.079999998</v>
      </c>
      <c r="D1509" s="1">
        <v>0</v>
      </c>
      <c r="E1509" s="1">
        <v>0</v>
      </c>
      <c r="F1509" s="1">
        <v>0</v>
      </c>
      <c r="G1509" s="2">
        <f t="shared" si="34"/>
        <v>1690566.2423999999</v>
      </c>
      <c r="H1509" s="2">
        <f t="shared" si="35"/>
        <v>7.9999998211860657E-2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32171212.300000001</v>
      </c>
      <c r="D1510" s="1">
        <v>0</v>
      </c>
      <c r="E1510" s="1">
        <v>0</v>
      </c>
      <c r="F1510" s="1">
        <v>0</v>
      </c>
      <c r="G1510" s="2">
        <f t="shared" si="34"/>
        <v>997307.58129999996</v>
      </c>
      <c r="H1510" s="2">
        <f t="shared" si="35"/>
        <v>0.30000000074505806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7009493.54</v>
      </c>
      <c r="D1511" s="1">
        <v>0</v>
      </c>
      <c r="E1511" s="1">
        <v>0</v>
      </c>
      <c r="F1511" s="1">
        <v>0</v>
      </c>
      <c r="G1511" s="2">
        <f t="shared" si="34"/>
        <v>224303.79328000001</v>
      </c>
      <c r="H1511" s="2">
        <f t="shared" si="35"/>
        <v>0.4599999999627471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3851062.84</v>
      </c>
      <c r="D1515" s="1">
        <v>0</v>
      </c>
      <c r="E1515" s="1">
        <v>0</v>
      </c>
      <c r="F1515" s="1">
        <v>0</v>
      </c>
      <c r="G1515" s="2">
        <f t="shared" si="34"/>
        <v>138638.26223999998</v>
      </c>
      <c r="H1515" s="2">
        <f t="shared" si="35"/>
        <v>0.16000000014901161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3158430.7</v>
      </c>
      <c r="D1516" s="1">
        <v>0</v>
      </c>
      <c r="E1516" s="1">
        <v>0</v>
      </c>
      <c r="F1516" s="1">
        <v>0</v>
      </c>
      <c r="G1516" s="2">
        <f t="shared" si="34"/>
        <v>116861.9359</v>
      </c>
      <c r="H1516" s="2">
        <f t="shared" si="35"/>
        <v>0.29999999981373549</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139728214.24999994</v>
      </c>
      <c r="D1517" s="1">
        <v>0</v>
      </c>
      <c r="E1517" s="1">
        <v>0</v>
      </c>
      <c r="F1517" s="1">
        <v>0</v>
      </c>
      <c r="G1517" s="2">
        <f t="shared" si="34"/>
        <v>5309672.141499998</v>
      </c>
      <c r="H1517" s="2">
        <f t="shared" si="35"/>
        <v>0.24999994039535522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1889920.63</v>
      </c>
      <c r="D1518" s="1">
        <v>0</v>
      </c>
      <c r="E1518" s="1">
        <v>0</v>
      </c>
      <c r="F1518" s="1">
        <v>0</v>
      </c>
      <c r="G1518" s="2">
        <f t="shared" si="34"/>
        <v>73706.904569999999</v>
      </c>
      <c r="H1518" s="2">
        <f t="shared" si="35"/>
        <v>0.37000000011175871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1889920.63</v>
      </c>
      <c r="D1524" s="1">
        <v>0</v>
      </c>
      <c r="E1524" s="1">
        <v>0</v>
      </c>
      <c r="F1524" s="1">
        <v>0</v>
      </c>
      <c r="G1524" s="2">
        <f t="shared" si="34"/>
        <v>85046.428349999987</v>
      </c>
      <c r="H1524" s="2">
        <f t="shared" si="35"/>
        <v>0.37000000011175871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1889920.63</v>
      </c>
      <c r="D1530" s="1">
        <v>0</v>
      </c>
      <c r="E1530" s="1">
        <v>0</v>
      </c>
      <c r="F1530" s="1">
        <v>0</v>
      </c>
      <c r="G1530" s="2">
        <f t="shared" si="34"/>
        <v>96385.952129999991</v>
      </c>
      <c r="H1530" s="2">
        <f t="shared" si="35"/>
        <v>0.37000000011175871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1889920.63</v>
      </c>
      <c r="D1531" s="1">
        <v>0</v>
      </c>
      <c r="E1531" s="1">
        <v>0</v>
      </c>
      <c r="F1531" s="1">
        <v>0</v>
      </c>
      <c r="G1531" s="2">
        <f t="shared" si="34"/>
        <v>98275.872759999984</v>
      </c>
      <c r="H1531" s="2">
        <f t="shared" si="35"/>
        <v>0.37000000011175871</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137838293.62</v>
      </c>
      <c r="D1576" s="1">
        <v>0</v>
      </c>
      <c r="E1576" s="1">
        <v>0</v>
      </c>
      <c r="F1576" s="1">
        <v>0</v>
      </c>
      <c r="G1576" s="2">
        <f t="shared" si="34"/>
        <v>13370314.481140001</v>
      </c>
      <c r="H1576" s="2">
        <f t="shared" si="35"/>
        <v>0.37999999523162842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3575943.2</v>
      </c>
      <c r="D1577" s="1">
        <v>0</v>
      </c>
      <c r="E1577" s="1">
        <v>0</v>
      </c>
      <c r="F1577" s="1">
        <v>0</v>
      </c>
      <c r="G1577" s="2">
        <f t="shared" si="34"/>
        <v>350442.43360000005</v>
      </c>
      <c r="H1577" s="2">
        <f t="shared" si="35"/>
        <v>0.20000000018626451</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18195993.280000001</v>
      </c>
      <c r="D1578" s="1">
        <v>0</v>
      </c>
      <c r="E1578" s="1">
        <v>0</v>
      </c>
      <c r="F1578" s="1">
        <v>0</v>
      </c>
      <c r="G1578" s="2">
        <f t="shared" si="34"/>
        <v>1801403.3347200002</v>
      </c>
      <c r="H1578" s="2">
        <f t="shared" si="35"/>
        <v>0.2800000011920929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1135893.81</v>
      </c>
      <c r="D1579" s="1">
        <v>0</v>
      </c>
      <c r="E1579" s="1">
        <v>0</v>
      </c>
      <c r="F1579" s="1">
        <v>0</v>
      </c>
      <c r="G1579" s="2">
        <f t="shared" si="34"/>
        <v>113589.38100000001</v>
      </c>
      <c r="H1579" s="2">
        <f t="shared" si="35"/>
        <v>0.18999999994412065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114930463.33</v>
      </c>
      <c r="D1580" s="13">
        <v>0</v>
      </c>
      <c r="E1580" s="13">
        <v>0</v>
      </c>
      <c r="F1580" s="13">
        <v>0</v>
      </c>
      <c r="G1580" s="14">
        <f t="shared" si="34"/>
        <v>11607976.796330001</v>
      </c>
      <c r="H1580" s="14">
        <f t="shared" si="35"/>
        <v>0.32999999821186066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51011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189951330.09999999</v>
      </c>
      <c r="I16" s="170">
        <f>'PR-RAS'!E6</f>
        <v>159440465.10000002</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98680389.230000004</v>
      </c>
      <c r="I17" s="170">
        <f>'PR-RAS'!E151</f>
        <v>115552073.03999999</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17801892.429999977</v>
      </c>
      <c r="I18" s="170">
        <f>'PR-RAS'!E645</f>
        <v>10413941.280000031</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366878119.76999992</v>
      </c>
      <c r="I20" s="173">
        <f>BILANCA!E7</f>
        <v>385375791.3300001</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33935558.589999996</v>
      </c>
      <c r="I21" s="175">
        <f>BILANCA!E68</f>
        <v>53047949.719999999</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151914125.66</v>
      </c>
      <c r="I22" s="175">
        <f>BILANCA!E176</f>
        <v>149953079.81999999</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248899552.70000002</v>
      </c>
      <c r="I23" s="177">
        <f>BILANCA!E237</f>
        <v>288470661.23000002</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174862434.41999999</v>
      </c>
      <c r="I25" s="175">
        <f>'RAS-funkcijski'!E35</f>
        <v>142085498.28</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174862434.41999999</v>
      </c>
      <c r="I28" s="179">
        <f>'RAS-funkcijski'!E141</f>
        <v>142085498.28</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142416174.75999999</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139728214.24999994</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1889920.63</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137838293.62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9" zoomScaleNormal="100" workbookViewId="0">
      <selection activeCell="E643" sqref="E64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189951330.09999999</v>
      </c>
      <c r="E6" s="51">
        <f>E7+E44+E50+E82+E106+E124+E133+E139</f>
        <v>159440465.10000002</v>
      </c>
      <c r="F6" s="52">
        <f t="shared" ref="F6:F131" si="0">IF(D6&lt;&gt;0,IF(E6/D6&gt;=100,"&gt;&gt;100",E6/D6*100),"-")</f>
        <v>83.937535481358566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162589030.31999999</v>
      </c>
      <c r="E50" s="51">
        <f>E51+E54+E59+E62+E65+E68+E71+E74+E77</f>
        <v>133672528.45</v>
      </c>
      <c r="F50" s="52">
        <f t="shared" si="0"/>
        <v>82.214973658992918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138650.41</v>
      </c>
      <c r="E54" s="51">
        <f t="shared" si="11"/>
        <v>217331.38</v>
      </c>
      <c r="F54" s="52">
        <f t="shared" si="0"/>
        <v>156.74773698830029</v>
      </c>
    </row>
    <row r="55" spans="1:6" ht="12.75" customHeight="1" x14ac:dyDescent="0.2">
      <c r="A55" s="53">
        <v>6321</v>
      </c>
      <c r="B55" s="86" t="s">
        <v>156</v>
      </c>
      <c r="C55" s="50" t="s">
        <v>157</v>
      </c>
      <c r="D55" s="242">
        <v>138650.41</v>
      </c>
      <c r="E55" s="242">
        <v>217331.38</v>
      </c>
      <c r="F55" s="52">
        <f t="shared" si="0"/>
        <v>156.74773698830029</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91288450.439999998</v>
      </c>
      <c r="E59" s="51">
        <f t="shared" si="12"/>
        <v>117959164.2</v>
      </c>
      <c r="F59" s="52">
        <f t="shared" si="0"/>
        <v>129.21586863557241</v>
      </c>
    </row>
    <row r="60" spans="1:6" ht="24" x14ac:dyDescent="0.2">
      <c r="A60" s="53">
        <v>6331</v>
      </c>
      <c r="B60" s="86" t="s">
        <v>166</v>
      </c>
      <c r="C60" s="50" t="s">
        <v>167</v>
      </c>
      <c r="D60" s="242">
        <v>79687175.25</v>
      </c>
      <c r="E60" s="242">
        <v>100500000</v>
      </c>
      <c r="F60" s="52">
        <f t="shared" si="0"/>
        <v>126.1181610274233</v>
      </c>
    </row>
    <row r="61" spans="1:6" ht="24" x14ac:dyDescent="0.2">
      <c r="A61" s="53">
        <v>6332</v>
      </c>
      <c r="B61" s="86" t="s">
        <v>168</v>
      </c>
      <c r="C61" s="50" t="s">
        <v>169</v>
      </c>
      <c r="D61" s="242">
        <v>11601275.189999999</v>
      </c>
      <c r="E61" s="242">
        <f>2734594.03+14724570.17</f>
        <v>17459164.199999999</v>
      </c>
      <c r="F61" s="52">
        <f t="shared" si="0"/>
        <v>150.49349243132642</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71161929.469999999</v>
      </c>
      <c r="E74" s="51">
        <f t="shared" si="17"/>
        <v>15496032.869999999</v>
      </c>
      <c r="F74" s="52">
        <f t="shared" si="0"/>
        <v>21.775734561178137</v>
      </c>
    </row>
    <row r="75" spans="1:6" ht="12.75" customHeight="1" x14ac:dyDescent="0.2">
      <c r="A75" s="53" t="s">
        <v>196</v>
      </c>
      <c r="B75" s="85" t="s">
        <v>197</v>
      </c>
      <c r="C75" s="50" t="s">
        <v>196</v>
      </c>
      <c r="D75" s="242">
        <v>284997.3</v>
      </c>
      <c r="E75" s="242"/>
      <c r="F75" s="52">
        <f t="shared" si="0"/>
        <v>0</v>
      </c>
    </row>
    <row r="76" spans="1:6" ht="12.75" customHeight="1" x14ac:dyDescent="0.2">
      <c r="A76" s="53" t="s">
        <v>198</v>
      </c>
      <c r="B76" s="85" t="s">
        <v>199</v>
      </c>
      <c r="C76" s="50" t="s">
        <v>198</v>
      </c>
      <c r="D76" s="242">
        <v>70876932.170000002</v>
      </c>
      <c r="E76" s="242">
        <v>15496032.869999999</v>
      </c>
      <c r="F76" s="52">
        <f t="shared" si="0"/>
        <v>21.863295144931495</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3652522.7199999993</v>
      </c>
      <c r="E82" s="51">
        <f t="shared" si="19"/>
        <v>4805953.2300000004</v>
      </c>
      <c r="F82" s="52">
        <f t="shared" si="0"/>
        <v>131.57900986307899</v>
      </c>
    </row>
    <row r="83" spans="1:6" ht="12.75" customHeight="1" x14ac:dyDescent="0.2">
      <c r="A83" s="53">
        <v>641</v>
      </c>
      <c r="B83" s="85" t="s">
        <v>212</v>
      </c>
      <c r="C83" s="50" t="s">
        <v>213</v>
      </c>
      <c r="D83" s="51">
        <f t="shared" ref="D83:E83" si="20">SUM(D84:D90)</f>
        <v>94529.530000000013</v>
      </c>
      <c r="E83" s="51">
        <f t="shared" si="20"/>
        <v>1484495.8600000003</v>
      </c>
      <c r="F83" s="52">
        <f t="shared" si="0"/>
        <v>1570.4043593573354</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8544.1200000000008</v>
      </c>
      <c r="E85" s="242">
        <v>15813.07</v>
      </c>
      <c r="F85" s="52">
        <f t="shared" si="0"/>
        <v>185.07546710486272</v>
      </c>
    </row>
    <row r="86" spans="1:6" ht="12.75" customHeight="1" x14ac:dyDescent="0.2">
      <c r="A86" s="53">
        <v>6414</v>
      </c>
      <c r="B86" s="85" t="s">
        <v>218</v>
      </c>
      <c r="C86" s="50" t="s">
        <v>219</v>
      </c>
      <c r="D86" s="242">
        <v>70207.320000000007</v>
      </c>
      <c r="E86" s="242">
        <v>1335091.3500000001</v>
      </c>
      <c r="F86" s="52">
        <f t="shared" si="0"/>
        <v>1901.6412391186559</v>
      </c>
    </row>
    <row r="87" spans="1:6" ht="12.75" customHeight="1" x14ac:dyDescent="0.2">
      <c r="A87" s="53">
        <v>6415</v>
      </c>
      <c r="B87" s="85" t="s">
        <v>220</v>
      </c>
      <c r="C87" s="50" t="s">
        <v>221</v>
      </c>
      <c r="D87" s="242">
        <v>1087.32</v>
      </c>
      <c r="E87" s="242">
        <v>368.55</v>
      </c>
      <c r="F87" s="52">
        <f t="shared" si="0"/>
        <v>33.895265423242471</v>
      </c>
    </row>
    <row r="88" spans="1:6" ht="12.75" customHeight="1" x14ac:dyDescent="0.2">
      <c r="A88" s="53">
        <v>6416</v>
      </c>
      <c r="B88" s="85" t="s">
        <v>222</v>
      </c>
      <c r="C88" s="50" t="s">
        <v>223</v>
      </c>
      <c r="D88" s="242">
        <v>14690.77</v>
      </c>
      <c r="E88" s="242">
        <v>133222.89000000001</v>
      </c>
      <c r="F88" s="52">
        <f t="shared" si="0"/>
        <v>906.84756483152353</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3557993.1899999995</v>
      </c>
      <c r="E91" s="51">
        <f t="shared" si="21"/>
        <v>3321457.37</v>
      </c>
      <c r="F91" s="52">
        <f t="shared" si="0"/>
        <v>93.35198783784071</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1342225.47</v>
      </c>
      <c r="E93" s="242">
        <v>1062060.3500000001</v>
      </c>
      <c r="F93" s="52">
        <f t="shared" si="0"/>
        <v>79.126821367798968</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93849.9</v>
      </c>
      <c r="E96" s="242">
        <v>96502.11</v>
      </c>
      <c r="F96" s="52">
        <f t="shared" si="0"/>
        <v>102.82601260097242</v>
      </c>
    </row>
    <row r="97" spans="1:6" ht="12.75" customHeight="1" x14ac:dyDescent="0.2">
      <c r="A97" s="53">
        <v>6429</v>
      </c>
      <c r="B97" s="85" t="s">
        <v>240</v>
      </c>
      <c r="C97" s="50" t="s">
        <v>241</v>
      </c>
      <c r="D97" s="242">
        <v>2121917.8199999998</v>
      </c>
      <c r="E97" s="242">
        <v>2162894.91</v>
      </c>
      <c r="F97" s="52">
        <f t="shared" si="0"/>
        <v>101.93113463743853</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23709777.059999999</v>
      </c>
      <c r="E124" s="51">
        <f t="shared" si="27"/>
        <v>20961983.420000002</v>
      </c>
      <c r="F124" s="52">
        <f t="shared" si="0"/>
        <v>88.410714984597178</v>
      </c>
    </row>
    <row r="125" spans="1:6" ht="12.75" customHeight="1" x14ac:dyDescent="0.2">
      <c r="A125" s="53">
        <v>661</v>
      </c>
      <c r="B125" s="86" t="s">
        <v>296</v>
      </c>
      <c r="C125" s="50" t="s">
        <v>297</v>
      </c>
      <c r="D125" s="51">
        <f t="shared" ref="D125:E125" si="28">SUM(D126:D127)</f>
        <v>23709777.059999999</v>
      </c>
      <c r="E125" s="51">
        <f t="shared" si="28"/>
        <v>20961983.420000002</v>
      </c>
      <c r="F125" s="52">
        <f t="shared" si="0"/>
        <v>88.410714984597178</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23709777.059999999</v>
      </c>
      <c r="E127" s="242">
        <v>20961983.420000002</v>
      </c>
      <c r="F127" s="52">
        <f t="shared" si="0"/>
        <v>88.410714984597178</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98680389.230000004</v>
      </c>
      <c r="E151" s="51">
        <f t="shared" si="35"/>
        <v>115552073.03999999</v>
      </c>
      <c r="F151" s="52">
        <f t="shared" si="31"/>
        <v>117.09730164387192</v>
      </c>
    </row>
    <row r="152" spans="1:6" ht="12.75" customHeight="1" x14ac:dyDescent="0.2">
      <c r="A152" s="53">
        <v>31</v>
      </c>
      <c r="B152" s="85" t="s">
        <v>349</v>
      </c>
      <c r="C152" s="50" t="s">
        <v>350</v>
      </c>
      <c r="D152" s="51">
        <f t="shared" ref="D152:E152" si="36">D153+D158+D159</f>
        <v>37266427.509999998</v>
      </c>
      <c r="E152" s="51">
        <f t="shared" si="36"/>
        <v>45308414.469999999</v>
      </c>
      <c r="F152" s="52">
        <f t="shared" si="31"/>
        <v>121.57970993554999</v>
      </c>
    </row>
    <row r="153" spans="1:6" ht="12.75" customHeight="1" x14ac:dyDescent="0.2">
      <c r="A153" s="53">
        <v>311</v>
      </c>
      <c r="B153" s="85" t="s">
        <v>351</v>
      </c>
      <c r="C153" s="50" t="s">
        <v>352</v>
      </c>
      <c r="D153" s="51">
        <f t="shared" ref="D153:E153" si="37">SUM(D154:D157)</f>
        <v>28824542.099999998</v>
      </c>
      <c r="E153" s="51">
        <f t="shared" si="37"/>
        <v>34136361.859999999</v>
      </c>
      <c r="F153" s="52">
        <f t="shared" si="31"/>
        <v>118.42811497775709</v>
      </c>
    </row>
    <row r="154" spans="1:6" ht="12.75" customHeight="1" x14ac:dyDescent="0.2">
      <c r="A154" s="53">
        <v>3111</v>
      </c>
      <c r="B154" s="85" t="s">
        <v>353</v>
      </c>
      <c r="C154" s="50" t="s">
        <v>354</v>
      </c>
      <c r="D154" s="242">
        <v>27693159.329999998</v>
      </c>
      <c r="E154" s="242">
        <v>32803593.190000001</v>
      </c>
      <c r="F154" s="52">
        <f t="shared" si="31"/>
        <v>118.45377697467644</v>
      </c>
    </row>
    <row r="155" spans="1:6" ht="12.75" customHeight="1" x14ac:dyDescent="0.2">
      <c r="A155" s="53">
        <v>3112</v>
      </c>
      <c r="B155" s="85" t="s">
        <v>355</v>
      </c>
      <c r="C155" s="50" t="s">
        <v>356</v>
      </c>
      <c r="D155" s="242">
        <v>9827.49</v>
      </c>
      <c r="E155" s="242">
        <v>9253.08</v>
      </c>
      <c r="F155" s="52">
        <f t="shared" si="31"/>
        <v>94.155069096992221</v>
      </c>
    </row>
    <row r="156" spans="1:6" ht="12.75" customHeight="1" x14ac:dyDescent="0.2">
      <c r="A156" s="53">
        <v>3113</v>
      </c>
      <c r="B156" s="85" t="s">
        <v>357</v>
      </c>
      <c r="C156" s="50" t="s">
        <v>358</v>
      </c>
      <c r="D156" s="242">
        <v>1121555.28</v>
      </c>
      <c r="E156" s="242">
        <v>1323515.5900000001</v>
      </c>
      <c r="F156" s="52">
        <f t="shared" si="31"/>
        <v>118.00716501463933</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2761021.91</v>
      </c>
      <c r="E158" s="242">
        <v>4326217.68</v>
      </c>
      <c r="F158" s="52">
        <f t="shared" si="31"/>
        <v>156.68900215282969</v>
      </c>
    </row>
    <row r="159" spans="1:6" ht="12.75" customHeight="1" x14ac:dyDescent="0.2">
      <c r="A159" s="53">
        <v>313</v>
      </c>
      <c r="B159" s="85" t="s">
        <v>363</v>
      </c>
      <c r="C159" s="50" t="s">
        <v>364</v>
      </c>
      <c r="D159" s="51">
        <f t="shared" ref="D159:E159" si="38">SUM(D160:D162)</f>
        <v>5680863.5</v>
      </c>
      <c r="E159" s="51">
        <f t="shared" si="38"/>
        <v>6845834.9299999997</v>
      </c>
      <c r="F159" s="52">
        <f t="shared" si="31"/>
        <v>120.5069428265615</v>
      </c>
    </row>
    <row r="160" spans="1:6" ht="12.75" customHeight="1" x14ac:dyDescent="0.2">
      <c r="A160" s="53">
        <v>3131</v>
      </c>
      <c r="B160" s="85" t="s">
        <v>142</v>
      </c>
      <c r="C160" s="50" t="s">
        <v>365</v>
      </c>
      <c r="D160" s="242">
        <v>1315793.8</v>
      </c>
      <c r="E160" s="242">
        <v>1613496.3</v>
      </c>
      <c r="F160" s="52">
        <f t="shared" si="31"/>
        <v>122.62531560796228</v>
      </c>
    </row>
    <row r="161" spans="1:6" ht="12.75" customHeight="1" x14ac:dyDescent="0.2">
      <c r="A161" s="53">
        <v>3132</v>
      </c>
      <c r="B161" s="85" t="s">
        <v>366</v>
      </c>
      <c r="C161" s="50" t="s">
        <v>367</v>
      </c>
      <c r="D161" s="242">
        <v>4365069.7</v>
      </c>
      <c r="E161" s="242">
        <v>5232338.63</v>
      </c>
      <c r="F161" s="52">
        <f t="shared" si="31"/>
        <v>119.86838675222069</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57419172.850000001</v>
      </c>
      <c r="E163" s="51">
        <f t="shared" si="39"/>
        <v>64320865.049999997</v>
      </c>
      <c r="F163" s="52">
        <f t="shared" si="31"/>
        <v>112.01983911894682</v>
      </c>
    </row>
    <row r="164" spans="1:6" ht="12.75" customHeight="1" x14ac:dyDescent="0.2">
      <c r="A164" s="53">
        <v>321</v>
      </c>
      <c r="B164" s="85" t="s">
        <v>372</v>
      </c>
      <c r="C164" s="50" t="s">
        <v>373</v>
      </c>
      <c r="D164" s="51">
        <f t="shared" ref="D164:E164" si="40">SUM(D165:D168)</f>
        <v>2830887.21</v>
      </c>
      <c r="E164" s="51">
        <f t="shared" si="40"/>
        <v>1536859.23</v>
      </c>
      <c r="F164" s="52">
        <f t="shared" si="31"/>
        <v>54.288960173725883</v>
      </c>
    </row>
    <row r="165" spans="1:6" ht="12.75" customHeight="1" x14ac:dyDescent="0.2">
      <c r="A165" s="53">
        <v>3211</v>
      </c>
      <c r="B165" s="85" t="s">
        <v>374</v>
      </c>
      <c r="C165" s="50" t="s">
        <v>375</v>
      </c>
      <c r="D165" s="242">
        <v>374354.33</v>
      </c>
      <c r="E165" s="242">
        <v>441196.75</v>
      </c>
      <c r="F165" s="52">
        <f t="shared" si="31"/>
        <v>117.85538850318626</v>
      </c>
    </row>
    <row r="166" spans="1:6" ht="12.75" customHeight="1" x14ac:dyDescent="0.2">
      <c r="A166" s="53">
        <v>3212</v>
      </c>
      <c r="B166" s="85" t="s">
        <v>376</v>
      </c>
      <c r="C166" s="50" t="s">
        <v>377</v>
      </c>
      <c r="D166" s="242">
        <v>898757.49</v>
      </c>
      <c r="E166" s="242">
        <v>929236.81</v>
      </c>
      <c r="F166" s="52">
        <f t="shared" si="31"/>
        <v>103.39127298955806</v>
      </c>
    </row>
    <row r="167" spans="1:6" ht="12.75" customHeight="1" x14ac:dyDescent="0.2">
      <c r="A167" s="53">
        <v>3213</v>
      </c>
      <c r="B167" s="85" t="s">
        <v>378</v>
      </c>
      <c r="C167" s="50" t="s">
        <v>379</v>
      </c>
      <c r="D167" s="242">
        <v>32555.25</v>
      </c>
      <c r="E167" s="242">
        <v>166425.67000000001</v>
      </c>
      <c r="F167" s="52">
        <f t="shared" si="31"/>
        <v>511.20992773822962</v>
      </c>
    </row>
    <row r="168" spans="1:6" ht="12.75" customHeight="1" x14ac:dyDescent="0.2">
      <c r="A168" s="53">
        <v>3214</v>
      </c>
      <c r="B168" s="85" t="s">
        <v>380</v>
      </c>
      <c r="C168" s="50" t="s">
        <v>381</v>
      </c>
      <c r="D168" s="242">
        <v>1525220.14</v>
      </c>
      <c r="E168" s="242"/>
      <c r="F168" s="52">
        <f t="shared" si="31"/>
        <v>0</v>
      </c>
    </row>
    <row r="169" spans="1:6" ht="12.75" customHeight="1" x14ac:dyDescent="0.2">
      <c r="A169" s="53">
        <v>322</v>
      </c>
      <c r="B169" s="85" t="s">
        <v>382</v>
      </c>
      <c r="C169" s="50" t="s">
        <v>383</v>
      </c>
      <c r="D169" s="51">
        <f t="shared" ref="D169:E169" si="41">SUM(D170:D176)</f>
        <v>15023025.74</v>
      </c>
      <c r="E169" s="51">
        <f t="shared" si="41"/>
        <v>15942259.99</v>
      </c>
      <c r="F169" s="52">
        <f t="shared" si="31"/>
        <v>106.11883561879591</v>
      </c>
    </row>
    <row r="170" spans="1:6" ht="12.75" customHeight="1" x14ac:dyDescent="0.2">
      <c r="A170" s="53">
        <v>3221</v>
      </c>
      <c r="B170" s="85" t="s">
        <v>384</v>
      </c>
      <c r="C170" s="50" t="s">
        <v>385</v>
      </c>
      <c r="D170" s="242">
        <v>449913.27</v>
      </c>
      <c r="E170" s="242">
        <v>425546.11</v>
      </c>
      <c r="F170" s="52">
        <f t="shared" si="31"/>
        <v>94.584031717935318</v>
      </c>
    </row>
    <row r="171" spans="1:6" ht="12.75" customHeight="1" x14ac:dyDescent="0.2">
      <c r="A171" s="53">
        <v>3222</v>
      </c>
      <c r="B171" s="85" t="s">
        <v>386</v>
      </c>
      <c r="C171" s="50" t="s">
        <v>387</v>
      </c>
      <c r="D171" s="242">
        <v>69.489999999999995</v>
      </c>
      <c r="E171" s="242">
        <v>69.69</v>
      </c>
      <c r="F171" s="52">
        <f t="shared" si="31"/>
        <v>100.28781119585553</v>
      </c>
    </row>
    <row r="172" spans="1:6" ht="12.75" customHeight="1" x14ac:dyDescent="0.2">
      <c r="A172" s="53">
        <v>3223</v>
      </c>
      <c r="B172" s="85" t="s">
        <v>388</v>
      </c>
      <c r="C172" s="50" t="s">
        <v>389</v>
      </c>
      <c r="D172" s="242">
        <v>14251492.289999999</v>
      </c>
      <c r="E172" s="242">
        <v>14699255.75</v>
      </c>
      <c r="F172" s="52">
        <f t="shared" si="31"/>
        <v>103.14187069598451</v>
      </c>
    </row>
    <row r="173" spans="1:6" ht="12.75" customHeight="1" x14ac:dyDescent="0.2">
      <c r="A173" s="53">
        <v>3224</v>
      </c>
      <c r="B173" s="85" t="s">
        <v>390</v>
      </c>
      <c r="C173" s="50" t="s">
        <v>391</v>
      </c>
      <c r="D173" s="242">
        <v>4239.6499999999996</v>
      </c>
      <c r="E173" s="242">
        <v>650314.28</v>
      </c>
      <c r="F173" s="52" t="str">
        <f t="shared" si="31"/>
        <v>&gt;&gt;100</v>
      </c>
    </row>
    <row r="174" spans="1:6" ht="12.75" customHeight="1" x14ac:dyDescent="0.2">
      <c r="A174" s="53">
        <v>3225</v>
      </c>
      <c r="B174" s="85" t="s">
        <v>392</v>
      </c>
      <c r="C174" s="50" t="s">
        <v>393</v>
      </c>
      <c r="D174" s="242">
        <v>52133.91</v>
      </c>
      <c r="E174" s="242">
        <v>46194.13</v>
      </c>
      <c r="F174" s="52">
        <f t="shared" si="31"/>
        <v>88.606686128088214</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265177.13</v>
      </c>
      <c r="E176" s="242">
        <v>120880.03</v>
      </c>
      <c r="F176" s="52">
        <f t="shared" si="31"/>
        <v>45.58463620147031</v>
      </c>
    </row>
    <row r="177" spans="1:6" ht="12.75" customHeight="1" x14ac:dyDescent="0.2">
      <c r="A177" s="53">
        <v>323</v>
      </c>
      <c r="B177" s="85" t="s">
        <v>398</v>
      </c>
      <c r="C177" s="50" t="s">
        <v>399</v>
      </c>
      <c r="D177" s="51">
        <f t="shared" ref="D177:E177" si="42">SUM(D178:D186)</f>
        <v>35698205.109999999</v>
      </c>
      <c r="E177" s="51">
        <f t="shared" si="42"/>
        <v>42592435.280000001</v>
      </c>
      <c r="F177" s="52">
        <f t="shared" si="31"/>
        <v>119.31254008081417</v>
      </c>
    </row>
    <row r="178" spans="1:6" ht="12.75" customHeight="1" x14ac:dyDescent="0.2">
      <c r="A178" s="53">
        <v>3231</v>
      </c>
      <c r="B178" s="85" t="s">
        <v>400</v>
      </c>
      <c r="C178" s="50" t="s">
        <v>401</v>
      </c>
      <c r="D178" s="242">
        <v>244764.96</v>
      </c>
      <c r="E178" s="242">
        <v>211288.88</v>
      </c>
      <c r="F178" s="52">
        <f t="shared" si="31"/>
        <v>86.323173055489647</v>
      </c>
    </row>
    <row r="179" spans="1:6" ht="12.75" customHeight="1" x14ac:dyDescent="0.2">
      <c r="A179" s="53">
        <v>3232</v>
      </c>
      <c r="B179" s="85" t="s">
        <v>402</v>
      </c>
      <c r="C179" s="50" t="s">
        <v>403</v>
      </c>
      <c r="D179" s="242">
        <v>21072034.91</v>
      </c>
      <c r="E179" s="242">
        <v>26815096.219999999</v>
      </c>
      <c r="F179" s="52">
        <f t="shared" si="31"/>
        <v>127.25442196033264</v>
      </c>
    </row>
    <row r="180" spans="1:6" ht="12.75" customHeight="1" x14ac:dyDescent="0.2">
      <c r="A180" s="53">
        <v>3233</v>
      </c>
      <c r="B180" s="85" t="s">
        <v>404</v>
      </c>
      <c r="C180" s="50" t="s">
        <v>405</v>
      </c>
      <c r="D180" s="242">
        <v>65983.58</v>
      </c>
      <c r="E180" s="242">
        <v>66023.929999999993</v>
      </c>
      <c r="F180" s="52">
        <f t="shared" si="31"/>
        <v>100.06115157740759</v>
      </c>
    </row>
    <row r="181" spans="1:6" ht="12.75" customHeight="1" x14ac:dyDescent="0.2">
      <c r="A181" s="53">
        <v>3234</v>
      </c>
      <c r="B181" s="85" t="s">
        <v>406</v>
      </c>
      <c r="C181" s="50" t="s">
        <v>407</v>
      </c>
      <c r="D181" s="242">
        <v>342136.6</v>
      </c>
      <c r="E181" s="242">
        <v>313912.78999999998</v>
      </c>
      <c r="F181" s="52">
        <f t="shared" si="31"/>
        <v>91.750718864921197</v>
      </c>
    </row>
    <row r="182" spans="1:6" ht="12.75" customHeight="1" x14ac:dyDescent="0.2">
      <c r="A182" s="53">
        <v>3235</v>
      </c>
      <c r="B182" s="85" t="s">
        <v>408</v>
      </c>
      <c r="C182" s="50" t="s">
        <v>409</v>
      </c>
      <c r="D182" s="242">
        <v>282583.40999999997</v>
      </c>
      <c r="E182" s="242">
        <v>175628.04</v>
      </c>
      <c r="F182" s="52">
        <f t="shared" si="31"/>
        <v>62.150867243055785</v>
      </c>
    </row>
    <row r="183" spans="1:6" ht="12.75" customHeight="1" x14ac:dyDescent="0.2">
      <c r="A183" s="53">
        <v>3236</v>
      </c>
      <c r="B183" s="85" t="s">
        <v>410</v>
      </c>
      <c r="C183" s="50" t="s">
        <v>411</v>
      </c>
      <c r="D183" s="242">
        <v>16258.04</v>
      </c>
      <c r="E183" s="242">
        <v>16350.19</v>
      </c>
      <c r="F183" s="52">
        <f t="shared" si="31"/>
        <v>100.56679648961375</v>
      </c>
    </row>
    <row r="184" spans="1:6" ht="12.75" customHeight="1" x14ac:dyDescent="0.2">
      <c r="A184" s="53">
        <v>3237</v>
      </c>
      <c r="B184" s="85" t="s">
        <v>412</v>
      </c>
      <c r="C184" s="50" t="s">
        <v>413</v>
      </c>
      <c r="D184" s="242">
        <v>136963.84</v>
      </c>
      <c r="E184" s="242">
        <v>244994.2</v>
      </c>
      <c r="F184" s="52">
        <f t="shared" si="31"/>
        <v>178.8750957917068</v>
      </c>
    </row>
    <row r="185" spans="1:6" ht="12.75" customHeight="1" x14ac:dyDescent="0.2">
      <c r="A185" s="53">
        <v>3238</v>
      </c>
      <c r="B185" s="85" t="s">
        <v>414</v>
      </c>
      <c r="C185" s="50" t="s">
        <v>415</v>
      </c>
      <c r="D185" s="242">
        <v>2594552.7599999998</v>
      </c>
      <c r="E185" s="242">
        <v>2758845.57</v>
      </c>
      <c r="F185" s="52">
        <f t="shared" si="31"/>
        <v>106.33222081789542</v>
      </c>
    </row>
    <row r="186" spans="1:6" ht="12.75" customHeight="1" x14ac:dyDescent="0.2">
      <c r="A186" s="53">
        <v>3239</v>
      </c>
      <c r="B186" s="85" t="s">
        <v>416</v>
      </c>
      <c r="C186" s="50" t="s">
        <v>417</v>
      </c>
      <c r="D186" s="242">
        <v>10942927.01</v>
      </c>
      <c r="E186" s="242">
        <v>11990295.460000001</v>
      </c>
      <c r="F186" s="52">
        <f t="shared" si="31"/>
        <v>109.57119104461614</v>
      </c>
    </row>
    <row r="187" spans="1:6" ht="12.75" customHeight="1" x14ac:dyDescent="0.2">
      <c r="A187" s="53">
        <v>324</v>
      </c>
      <c r="B187" s="85" t="s">
        <v>418</v>
      </c>
      <c r="C187" s="50" t="s">
        <v>419</v>
      </c>
      <c r="D187" s="242">
        <v>81543.44</v>
      </c>
      <c r="E187" s="242">
        <v>82617.039999999994</v>
      </c>
      <c r="F187" s="52">
        <f t="shared" si="31"/>
        <v>101.31659885822819</v>
      </c>
    </row>
    <row r="188" spans="1:6" ht="12.75" customHeight="1" x14ac:dyDescent="0.2">
      <c r="A188" s="53">
        <v>329</v>
      </c>
      <c r="B188" s="85" t="s">
        <v>420</v>
      </c>
      <c r="C188" s="50" t="s">
        <v>421</v>
      </c>
      <c r="D188" s="51">
        <f t="shared" ref="D188:E188" si="43">SUM(D189:D195)</f>
        <v>3785511.35</v>
      </c>
      <c r="E188" s="51">
        <f t="shared" si="43"/>
        <v>4166693.51</v>
      </c>
      <c r="F188" s="52">
        <f t="shared" si="31"/>
        <v>110.06950249931226</v>
      </c>
    </row>
    <row r="189" spans="1:6" ht="12.75" customHeight="1" x14ac:dyDescent="0.2">
      <c r="A189" s="53">
        <v>3291</v>
      </c>
      <c r="B189" s="232" t="s">
        <v>422</v>
      </c>
      <c r="C189" s="50" t="s">
        <v>423</v>
      </c>
      <c r="D189" s="242">
        <v>28461.42</v>
      </c>
      <c r="E189" s="242">
        <v>39139.85</v>
      </c>
      <c r="F189" s="52">
        <f t="shared" si="31"/>
        <v>137.51896426812155</v>
      </c>
    </row>
    <row r="190" spans="1:6" ht="12.75" customHeight="1" x14ac:dyDescent="0.2">
      <c r="A190" s="53">
        <v>3292</v>
      </c>
      <c r="B190" s="85" t="s">
        <v>424</v>
      </c>
      <c r="C190" s="50" t="s">
        <v>425</v>
      </c>
      <c r="D190" s="242">
        <v>285808.78000000003</v>
      </c>
      <c r="E190" s="242">
        <v>313873.08</v>
      </c>
      <c r="F190" s="52">
        <f t="shared" si="31"/>
        <v>109.81925747697463</v>
      </c>
    </row>
    <row r="191" spans="1:6" ht="12.75" customHeight="1" x14ac:dyDescent="0.2">
      <c r="A191" s="53">
        <v>3293</v>
      </c>
      <c r="B191" s="85" t="s">
        <v>426</v>
      </c>
      <c r="C191" s="50" t="s">
        <v>427</v>
      </c>
      <c r="D191" s="242">
        <v>20565.560000000001</v>
      </c>
      <c r="E191" s="242">
        <v>17492.73</v>
      </c>
      <c r="F191" s="52">
        <f t="shared" si="31"/>
        <v>85.058369429278841</v>
      </c>
    </row>
    <row r="192" spans="1:6" ht="12.75" customHeight="1" x14ac:dyDescent="0.2">
      <c r="A192" s="53">
        <v>3294</v>
      </c>
      <c r="B192" s="85" t="s">
        <v>428</v>
      </c>
      <c r="C192" s="50" t="s">
        <v>429</v>
      </c>
      <c r="D192" s="242">
        <v>24297.66</v>
      </c>
      <c r="E192" s="242">
        <v>34597.449999999997</v>
      </c>
      <c r="F192" s="52">
        <f t="shared" si="31"/>
        <v>142.39004908291579</v>
      </c>
    </row>
    <row r="193" spans="1:6" ht="12.75" customHeight="1" x14ac:dyDescent="0.2">
      <c r="A193" s="53">
        <v>3295</v>
      </c>
      <c r="B193" s="85" t="s">
        <v>430</v>
      </c>
      <c r="C193" s="50" t="s">
        <v>431</v>
      </c>
      <c r="D193" s="242">
        <v>132343.65</v>
      </c>
      <c r="E193" s="242">
        <v>125982.28</v>
      </c>
      <c r="F193" s="52">
        <f t="shared" si="31"/>
        <v>95.193294124803117</v>
      </c>
    </row>
    <row r="194" spans="1:6" ht="12.75" customHeight="1" x14ac:dyDescent="0.2">
      <c r="A194" s="53" t="s">
        <v>432</v>
      </c>
      <c r="B194" s="85" t="s">
        <v>433</v>
      </c>
      <c r="C194" s="50" t="s">
        <v>432</v>
      </c>
      <c r="D194" s="242">
        <v>56852.76</v>
      </c>
      <c r="E194" s="242">
        <v>165059.03</v>
      </c>
      <c r="F194" s="52">
        <f t="shared" si="31"/>
        <v>290.327206629898</v>
      </c>
    </row>
    <row r="195" spans="1:6" ht="12.75" customHeight="1" x14ac:dyDescent="0.2">
      <c r="A195" s="53">
        <v>3299</v>
      </c>
      <c r="B195" s="85" t="s">
        <v>434</v>
      </c>
      <c r="C195" s="50" t="s">
        <v>435</v>
      </c>
      <c r="D195" s="242">
        <v>3237181.52</v>
      </c>
      <c r="E195" s="242">
        <v>3470549.09</v>
      </c>
      <c r="F195" s="52">
        <f t="shared" si="31"/>
        <v>107.2089738730499</v>
      </c>
    </row>
    <row r="196" spans="1:6" ht="12.75" customHeight="1" x14ac:dyDescent="0.2">
      <c r="A196" s="53">
        <v>34</v>
      </c>
      <c r="B196" s="232" t="s">
        <v>436</v>
      </c>
      <c r="C196" s="50" t="s">
        <v>437</v>
      </c>
      <c r="D196" s="51">
        <f t="shared" ref="D196:E196" si="44">D197+D202+D210</f>
        <v>2833663.33</v>
      </c>
      <c r="E196" s="51">
        <f t="shared" si="44"/>
        <v>3160618.24</v>
      </c>
      <c r="F196" s="52">
        <f t="shared" si="31"/>
        <v>111.53824120665739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2297192.39</v>
      </c>
      <c r="E202" s="51">
        <f t="shared" si="46"/>
        <v>2262892.35</v>
      </c>
      <c r="F202" s="52">
        <f t="shared" si="31"/>
        <v>98.506871250779298</v>
      </c>
    </row>
    <row r="203" spans="1:6" ht="24" x14ac:dyDescent="0.2">
      <c r="A203" s="53">
        <v>3421</v>
      </c>
      <c r="B203" s="85" t="s">
        <v>450</v>
      </c>
      <c r="C203" s="50" t="s">
        <v>451</v>
      </c>
      <c r="D203" s="242">
        <v>1563314.33</v>
      </c>
      <c r="E203" s="242">
        <v>1625191.59</v>
      </c>
      <c r="F203" s="52">
        <f t="shared" si="31"/>
        <v>103.95808180175767</v>
      </c>
    </row>
    <row r="204" spans="1:6" ht="24" x14ac:dyDescent="0.2">
      <c r="A204" s="53">
        <v>3422</v>
      </c>
      <c r="B204" s="232" t="s">
        <v>452</v>
      </c>
      <c r="C204" s="50" t="s">
        <v>453</v>
      </c>
      <c r="D204" s="242">
        <v>733878.06</v>
      </c>
      <c r="E204" s="242">
        <v>637700.76</v>
      </c>
      <c r="F204" s="52">
        <f t="shared" si="31"/>
        <v>86.894648410663748</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536470.93999999994</v>
      </c>
      <c r="E210" s="51">
        <f t="shared" si="47"/>
        <v>897725.89</v>
      </c>
      <c r="F210" s="52">
        <f t="shared" si="31"/>
        <v>167.33914608683187</v>
      </c>
    </row>
    <row r="211" spans="1:6" ht="12.75" customHeight="1" x14ac:dyDescent="0.2">
      <c r="A211" s="53">
        <v>3431</v>
      </c>
      <c r="B211" s="232" t="s">
        <v>466</v>
      </c>
      <c r="C211" s="50" t="s">
        <v>467</v>
      </c>
      <c r="D211" s="242">
        <v>276927.73</v>
      </c>
      <c r="E211" s="242">
        <v>304675.15999999997</v>
      </c>
      <c r="F211" s="52">
        <f t="shared" si="31"/>
        <v>110.01973691836496</v>
      </c>
    </row>
    <row r="212" spans="1:6" ht="12.75" customHeight="1" x14ac:dyDescent="0.2">
      <c r="A212" s="53">
        <v>3432</v>
      </c>
      <c r="B212" s="85" t="s">
        <v>468</v>
      </c>
      <c r="C212" s="50" t="s">
        <v>469</v>
      </c>
      <c r="D212" s="242">
        <v>466.95</v>
      </c>
      <c r="E212" s="242">
        <v>804.34</v>
      </c>
      <c r="F212" s="52">
        <f t="shared" si="31"/>
        <v>172.25398864974838</v>
      </c>
    </row>
    <row r="213" spans="1:6" ht="12.75" customHeight="1" x14ac:dyDescent="0.2">
      <c r="A213" s="53">
        <v>3433</v>
      </c>
      <c r="B213" s="85" t="s">
        <v>470</v>
      </c>
      <c r="C213" s="50" t="s">
        <v>471</v>
      </c>
      <c r="D213" s="242">
        <v>259076.26</v>
      </c>
      <c r="E213" s="242">
        <v>592246.39</v>
      </c>
      <c r="F213" s="52">
        <f t="shared" si="31"/>
        <v>228.59925104677674</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1161125.54</v>
      </c>
      <c r="E263" s="51">
        <f t="shared" si="68"/>
        <v>2762175.2800000003</v>
      </c>
      <c r="F263" s="52">
        <f t="shared" ref="F263:F267" si="69">IF(D263&lt;&gt;0,IF(E263/D263&gt;=100,"&gt;&gt;100",E263/D263*100),"-")</f>
        <v>237.88773778931778</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1161125.54</v>
      </c>
      <c r="E273" s="51">
        <f t="shared" si="73"/>
        <v>2762175.2800000003</v>
      </c>
      <c r="F273" s="52">
        <f t="shared" ref="F273:F284" si="74">IF(D273&lt;&gt;0,IF(E273/D273&gt;=100,"&gt;&gt;100",E273/D273*100),"-")</f>
        <v>237.88773778931778</v>
      </c>
    </row>
    <row r="274" spans="1:6" ht="12.75" customHeight="1" x14ac:dyDescent="0.2">
      <c r="A274" s="53">
        <v>3831</v>
      </c>
      <c r="B274" s="85" t="s">
        <v>588</v>
      </c>
      <c r="C274" s="50" t="s">
        <v>589</v>
      </c>
      <c r="D274" s="242">
        <v>1137866.82</v>
      </c>
      <c r="E274" s="242">
        <v>2754384.66</v>
      </c>
      <c r="F274" s="52">
        <f t="shared" si="74"/>
        <v>242.06564525714879</v>
      </c>
    </row>
    <row r="275" spans="1:6" ht="12.75" customHeight="1" x14ac:dyDescent="0.2">
      <c r="A275" s="53">
        <v>3832</v>
      </c>
      <c r="B275" s="85" t="s">
        <v>590</v>
      </c>
      <c r="C275" s="50" t="s">
        <v>591</v>
      </c>
      <c r="D275" s="242">
        <v>23258.720000000001</v>
      </c>
      <c r="E275" s="242">
        <v>7790.62</v>
      </c>
      <c r="F275" s="52">
        <f t="shared" si="74"/>
        <v>33.495480404768621</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98680389.230000004</v>
      </c>
      <c r="E289" s="51">
        <f t="shared" si="79"/>
        <v>115552073.03999999</v>
      </c>
      <c r="F289" s="52">
        <f t="shared" si="76"/>
        <v>117.09730164387192</v>
      </c>
    </row>
    <row r="290" spans="1:6" ht="12.75" customHeight="1" x14ac:dyDescent="0.2">
      <c r="A290" s="53" t="s">
        <v>609</v>
      </c>
      <c r="B290" s="85" t="s">
        <v>620</v>
      </c>
      <c r="C290" s="50" t="s">
        <v>621</v>
      </c>
      <c r="D290" s="51">
        <f>IF(D6&gt;=D289,D6-D289,0)</f>
        <v>91270940.86999999</v>
      </c>
      <c r="E290" s="51">
        <f>IF(E6&gt;=E289,E6-E289,0)</f>
        <v>43888392.060000032</v>
      </c>
      <c r="F290" s="52">
        <f t="shared" si="76"/>
        <v>48.085832841924592</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26311.82</v>
      </c>
      <c r="E298" s="51">
        <f t="shared" si="80"/>
        <v>68468</v>
      </c>
      <c r="F298" s="52">
        <f t="shared" ref="F298:F418" si="81">IF(D298&lt;&gt;0,IF(E298/D298&gt;=100,"&gt;&gt;100",E298/D298*100),"-")</f>
        <v>260.21765123051159</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26311.82</v>
      </c>
      <c r="E311" s="51">
        <f t="shared" si="85"/>
        <v>68468</v>
      </c>
      <c r="F311" s="52">
        <f t="shared" si="81"/>
        <v>260.21765123051159</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26311.82</v>
      </c>
      <c r="E326" s="51">
        <f t="shared" si="88"/>
        <v>68468</v>
      </c>
      <c r="F326" s="52">
        <f t="shared" si="81"/>
        <v>260.21765123051159</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26311.82</v>
      </c>
      <c r="E328" s="242">
        <v>68468</v>
      </c>
      <c r="F328" s="52">
        <f t="shared" si="81"/>
        <v>260.21765123051159</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76182045.189999998</v>
      </c>
      <c r="E350" s="51">
        <f t="shared" si="95"/>
        <v>26533425.240000002</v>
      </c>
      <c r="F350" s="52">
        <f t="shared" si="81"/>
        <v>34.828974693216693</v>
      </c>
    </row>
    <row r="351" spans="1:6" ht="12.75" customHeight="1" x14ac:dyDescent="0.2">
      <c r="A351" s="53">
        <v>41</v>
      </c>
      <c r="B351" s="85" t="s">
        <v>741</v>
      </c>
      <c r="C351" s="50" t="s">
        <v>35</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641</v>
      </c>
      <c r="C353" s="50" t="s">
        <v>744</v>
      </c>
      <c r="D353" s="242">
        <v>0</v>
      </c>
      <c r="E353" s="242"/>
      <c r="F353" s="52" t="str">
        <f t="shared" si="81"/>
        <v>-</v>
      </c>
    </row>
    <row r="354" spans="1:6" ht="12.75" customHeight="1" x14ac:dyDescent="0.2">
      <c r="A354" s="53">
        <v>4112</v>
      </c>
      <c r="B354" s="85" t="s">
        <v>643</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649</v>
      </c>
      <c r="C357" s="50" t="s">
        <v>750</v>
      </c>
      <c r="D357" s="242">
        <v>0</v>
      </c>
      <c r="E357" s="242"/>
      <c r="F357" s="52" t="str">
        <f t="shared" si="81"/>
        <v>-</v>
      </c>
    </row>
    <row r="358" spans="1:6" ht="12.75" customHeight="1" x14ac:dyDescent="0.2">
      <c r="A358" s="53">
        <v>4122</v>
      </c>
      <c r="B358" s="85" t="s">
        <v>651</v>
      </c>
      <c r="C358" s="50" t="s">
        <v>751</v>
      </c>
      <c r="D358" s="242">
        <v>0</v>
      </c>
      <c r="E358" s="242"/>
      <c r="F358" s="52" t="str">
        <f t="shared" si="81"/>
        <v>-</v>
      </c>
    </row>
    <row r="359" spans="1:6" ht="12.75" customHeight="1" x14ac:dyDescent="0.2">
      <c r="A359" s="53">
        <v>4123</v>
      </c>
      <c r="B359" s="85" t="s">
        <v>653</v>
      </c>
      <c r="C359" s="50" t="s">
        <v>752</v>
      </c>
      <c r="D359" s="242">
        <v>0</v>
      </c>
      <c r="E359" s="242"/>
      <c r="F359" s="52" t="str">
        <f t="shared" si="81"/>
        <v>-</v>
      </c>
    </row>
    <row r="360" spans="1:6" ht="12.75" customHeight="1" x14ac:dyDescent="0.2">
      <c r="A360" s="53">
        <v>4124</v>
      </c>
      <c r="B360" s="85" t="s">
        <v>655</v>
      </c>
      <c r="C360" s="50" t="s">
        <v>753</v>
      </c>
      <c r="D360" s="242">
        <v>0</v>
      </c>
      <c r="E360" s="242"/>
      <c r="F360" s="52" t="str">
        <f t="shared" si="81"/>
        <v>-</v>
      </c>
    </row>
    <row r="361" spans="1:6" ht="12.75" customHeight="1" x14ac:dyDescent="0.2">
      <c r="A361" s="53">
        <v>4125</v>
      </c>
      <c r="B361" s="85" t="s">
        <v>657</v>
      </c>
      <c r="C361" s="50" t="s">
        <v>754</v>
      </c>
      <c r="D361" s="242">
        <v>0</v>
      </c>
      <c r="E361" s="242"/>
      <c r="F361" s="52" t="str">
        <f t="shared" si="81"/>
        <v>-</v>
      </c>
    </row>
    <row r="362" spans="1:6" ht="12.75" customHeight="1" x14ac:dyDescent="0.2">
      <c r="A362" s="53">
        <v>4126</v>
      </c>
      <c r="B362" s="85" t="s">
        <v>659</v>
      </c>
      <c r="C362" s="50" t="s">
        <v>755</v>
      </c>
      <c r="D362" s="242">
        <v>0</v>
      </c>
      <c r="E362" s="242"/>
      <c r="F362" s="52" t="str">
        <f t="shared" si="81"/>
        <v>-</v>
      </c>
    </row>
    <row r="363" spans="1:6" ht="24" x14ac:dyDescent="0.2">
      <c r="A363" s="53">
        <v>42</v>
      </c>
      <c r="B363" s="232" t="s">
        <v>756</v>
      </c>
      <c r="C363" s="50" t="s">
        <v>757</v>
      </c>
      <c r="D363" s="51">
        <f t="shared" ref="D363:E363" si="99">D364+D369+D378+D383+D388+D391</f>
        <v>75544997.810000002</v>
      </c>
      <c r="E363" s="51">
        <f t="shared" si="99"/>
        <v>23153078.750000004</v>
      </c>
      <c r="F363" s="52">
        <f t="shared" si="81"/>
        <v>30.648063301598505</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665</v>
      </c>
      <c r="C365" s="50" t="s">
        <v>760</v>
      </c>
      <c r="D365" s="242">
        <v>0</v>
      </c>
      <c r="E365" s="242"/>
      <c r="F365" s="52" t="str">
        <f t="shared" si="81"/>
        <v>-</v>
      </c>
    </row>
    <row r="366" spans="1:6" ht="12.75" customHeight="1" x14ac:dyDescent="0.2">
      <c r="A366" s="53">
        <v>4212</v>
      </c>
      <c r="B366" s="85" t="s">
        <v>667</v>
      </c>
      <c r="C366" s="50" t="s">
        <v>761</v>
      </c>
      <c r="D366" s="242">
        <v>0</v>
      </c>
      <c r="E366" s="242"/>
      <c r="F366" s="52" t="str">
        <f t="shared" si="81"/>
        <v>-</v>
      </c>
    </row>
    <row r="367" spans="1:6" ht="12.75" customHeight="1" x14ac:dyDescent="0.2">
      <c r="A367" s="53">
        <v>4213</v>
      </c>
      <c r="B367" s="85" t="s">
        <v>669</v>
      </c>
      <c r="C367" s="50" t="s">
        <v>762</v>
      </c>
      <c r="D367" s="242">
        <v>0</v>
      </c>
      <c r="E367" s="242"/>
      <c r="F367" s="52" t="str">
        <f t="shared" si="81"/>
        <v>-</v>
      </c>
    </row>
    <row r="368" spans="1:6" ht="12.75" customHeight="1" x14ac:dyDescent="0.2">
      <c r="A368" s="53">
        <v>4214</v>
      </c>
      <c r="B368" s="85" t="s">
        <v>671</v>
      </c>
      <c r="C368" s="50" t="s">
        <v>763</v>
      </c>
      <c r="D368" s="242">
        <v>0</v>
      </c>
      <c r="E368" s="242"/>
      <c r="F368" s="52" t="str">
        <f t="shared" si="81"/>
        <v>-</v>
      </c>
    </row>
    <row r="369" spans="1:6" ht="12.75" customHeight="1" x14ac:dyDescent="0.2">
      <c r="A369" s="53">
        <v>422</v>
      </c>
      <c r="B369" s="85" t="s">
        <v>764</v>
      </c>
      <c r="C369" s="50" t="s">
        <v>765</v>
      </c>
      <c r="D369" s="51">
        <f t="shared" ref="D369:E369" si="101">SUM(D370:D377)</f>
        <v>0</v>
      </c>
      <c r="E369" s="51">
        <f t="shared" si="101"/>
        <v>0</v>
      </c>
      <c r="F369" s="52" t="str">
        <f t="shared" si="81"/>
        <v>-</v>
      </c>
    </row>
    <row r="370" spans="1:6" ht="12.75" customHeight="1" x14ac:dyDescent="0.2">
      <c r="A370" s="53">
        <v>4221</v>
      </c>
      <c r="B370" s="85" t="s">
        <v>675</v>
      </c>
      <c r="C370" s="50" t="s">
        <v>766</v>
      </c>
      <c r="D370" s="242">
        <v>0</v>
      </c>
      <c r="E370" s="242"/>
      <c r="F370" s="52" t="str">
        <f t="shared" si="81"/>
        <v>-</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679</v>
      </c>
      <c r="C372" s="50" t="s">
        <v>769</v>
      </c>
      <c r="D372" s="242">
        <v>0</v>
      </c>
      <c r="E372" s="242"/>
      <c r="F372" s="52" t="str">
        <f t="shared" si="81"/>
        <v>-</v>
      </c>
    </row>
    <row r="373" spans="1:6" ht="12.75" customHeight="1" x14ac:dyDescent="0.2">
      <c r="A373" s="53">
        <v>4224</v>
      </c>
      <c r="B373" s="85" t="s">
        <v>681</v>
      </c>
      <c r="C373" s="50" t="s">
        <v>770</v>
      </c>
      <c r="D373" s="242">
        <v>0</v>
      </c>
      <c r="E373" s="242"/>
      <c r="F373" s="52" t="str">
        <f t="shared" si="81"/>
        <v>-</v>
      </c>
    </row>
    <row r="374" spans="1:6" ht="12.75" customHeight="1" x14ac:dyDescent="0.2">
      <c r="A374" s="53">
        <v>4225</v>
      </c>
      <c r="B374" s="85" t="s">
        <v>683</v>
      </c>
      <c r="C374" s="50" t="s">
        <v>771</v>
      </c>
      <c r="D374" s="242">
        <v>0</v>
      </c>
      <c r="E374" s="242"/>
      <c r="F374" s="52" t="str">
        <f t="shared" si="81"/>
        <v>-</v>
      </c>
    </row>
    <row r="375" spans="1:6" ht="12.75" customHeight="1" x14ac:dyDescent="0.2">
      <c r="A375" s="53">
        <v>4226</v>
      </c>
      <c r="B375" s="85" t="s">
        <v>685</v>
      </c>
      <c r="C375" s="50" t="s">
        <v>772</v>
      </c>
      <c r="D375" s="242">
        <v>0</v>
      </c>
      <c r="E375" s="242"/>
      <c r="F375" s="52" t="str">
        <f t="shared" si="81"/>
        <v>-</v>
      </c>
    </row>
    <row r="376" spans="1:6" ht="12.75" customHeight="1" x14ac:dyDescent="0.2">
      <c r="A376" s="53">
        <v>4227</v>
      </c>
      <c r="B376" s="232" t="s">
        <v>687</v>
      </c>
      <c r="C376" s="50" t="s">
        <v>773</v>
      </c>
      <c r="D376" s="242">
        <v>0</v>
      </c>
      <c r="E376" s="242"/>
      <c r="F376" s="52" t="str">
        <f t="shared" si="81"/>
        <v>-</v>
      </c>
    </row>
    <row r="377" spans="1:6" ht="12.75" customHeight="1" x14ac:dyDescent="0.2">
      <c r="A377" s="53" t="s">
        <v>774</v>
      </c>
      <c r="B377" s="232" t="s">
        <v>690</v>
      </c>
      <c r="C377" s="50" t="s">
        <v>774</v>
      </c>
      <c r="D377" s="242">
        <v>0</v>
      </c>
      <c r="E377" s="242"/>
      <c r="F377" s="52" t="str">
        <f t="shared" si="81"/>
        <v>-</v>
      </c>
    </row>
    <row r="378" spans="1:6" ht="12.75" customHeight="1" x14ac:dyDescent="0.2">
      <c r="A378" s="53">
        <v>423</v>
      </c>
      <c r="B378" s="85" t="s">
        <v>775</v>
      </c>
      <c r="C378" s="50" t="s">
        <v>776</v>
      </c>
      <c r="D378" s="51">
        <f t="shared" ref="D378:E378" si="102">SUM(D379:D382)</f>
        <v>74833025.629999995</v>
      </c>
      <c r="E378" s="51">
        <f t="shared" si="102"/>
        <v>21413684.900000002</v>
      </c>
      <c r="F378" s="52">
        <f t="shared" si="81"/>
        <v>28.615286793128696</v>
      </c>
    </row>
    <row r="379" spans="1:6" ht="12.75" customHeight="1" x14ac:dyDescent="0.2">
      <c r="A379" s="53">
        <v>4231</v>
      </c>
      <c r="B379" s="85" t="s">
        <v>693</v>
      </c>
      <c r="C379" s="50" t="s">
        <v>777</v>
      </c>
      <c r="D379" s="242">
        <v>138200.49</v>
      </c>
      <c r="E379" s="242">
        <v>58861.1</v>
      </c>
      <c r="F379" s="52">
        <f t="shared" si="81"/>
        <v>42.591093562692869</v>
      </c>
    </row>
    <row r="380" spans="1:6" ht="12.75" customHeight="1" x14ac:dyDescent="0.2">
      <c r="A380" s="53">
        <v>4232</v>
      </c>
      <c r="B380" s="85" t="s">
        <v>695</v>
      </c>
      <c r="C380" s="50" t="s">
        <v>778</v>
      </c>
      <c r="D380" s="242">
        <v>74694825.140000001</v>
      </c>
      <c r="E380" s="242">
        <v>21354823.800000001</v>
      </c>
      <c r="F380" s="52">
        <f t="shared" si="81"/>
        <v>28.589428732144164</v>
      </c>
    </row>
    <row r="381" spans="1:6" ht="12.75" customHeight="1" x14ac:dyDescent="0.2">
      <c r="A381" s="53">
        <v>4233</v>
      </c>
      <c r="B381" s="85" t="s">
        <v>697</v>
      </c>
      <c r="C381" s="50" t="s">
        <v>779</v>
      </c>
      <c r="D381" s="242">
        <v>0</v>
      </c>
      <c r="E381" s="242"/>
      <c r="F381" s="52" t="str">
        <f t="shared" si="81"/>
        <v>-</v>
      </c>
    </row>
    <row r="382" spans="1:6" ht="12.75" customHeight="1" x14ac:dyDescent="0.2">
      <c r="A382" s="53">
        <v>4234</v>
      </c>
      <c r="B382" s="232" t="s">
        <v>699</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705</v>
      </c>
      <c r="C385" s="50" t="s">
        <v>785</v>
      </c>
      <c r="D385" s="242">
        <v>0</v>
      </c>
      <c r="E385" s="242"/>
      <c r="F385" s="52" t="str">
        <f t="shared" si="81"/>
        <v>-</v>
      </c>
    </row>
    <row r="386" spans="1:6" ht="12.75" customHeight="1" x14ac:dyDescent="0.2">
      <c r="A386" s="53">
        <v>4243</v>
      </c>
      <c r="B386" s="85" t="s">
        <v>707</v>
      </c>
      <c r="C386" s="50" t="s">
        <v>786</v>
      </c>
      <c r="D386" s="242">
        <v>0</v>
      </c>
      <c r="E386" s="242"/>
      <c r="F386" s="52" t="str">
        <f t="shared" si="81"/>
        <v>-</v>
      </c>
    </row>
    <row r="387" spans="1:6" ht="12.75" customHeight="1" x14ac:dyDescent="0.2">
      <c r="A387" s="53">
        <v>4244</v>
      </c>
      <c r="B387" s="85" t="s">
        <v>709</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715</v>
      </c>
      <c r="C390" s="50" t="s">
        <v>792</v>
      </c>
      <c r="D390" s="242">
        <v>0</v>
      </c>
      <c r="E390" s="242"/>
      <c r="F390" s="52" t="str">
        <f t="shared" si="81"/>
        <v>-</v>
      </c>
    </row>
    <row r="391" spans="1:6" ht="12.75" customHeight="1" x14ac:dyDescent="0.2">
      <c r="A391" s="53">
        <v>426</v>
      </c>
      <c r="B391" s="85" t="s">
        <v>793</v>
      </c>
      <c r="C391" s="50" t="s">
        <v>794</v>
      </c>
      <c r="D391" s="51">
        <f t="shared" ref="D391:E391" si="105">SUM(D392:D395)</f>
        <v>711972.18</v>
      </c>
      <c r="E391" s="51">
        <f t="shared" si="105"/>
        <v>1739393.85</v>
      </c>
      <c r="F391" s="52">
        <f t="shared" si="81"/>
        <v>244.3064348385073</v>
      </c>
    </row>
    <row r="392" spans="1:6" ht="12.75" customHeight="1" x14ac:dyDescent="0.2">
      <c r="A392" s="53">
        <v>4261</v>
      </c>
      <c r="B392" s="85" t="s">
        <v>719</v>
      </c>
      <c r="C392" s="50" t="s">
        <v>795</v>
      </c>
      <c r="D392" s="242">
        <v>0</v>
      </c>
      <c r="E392" s="242"/>
      <c r="F392" s="52" t="str">
        <f t="shared" si="81"/>
        <v>-</v>
      </c>
    </row>
    <row r="393" spans="1:6" ht="12.75" customHeight="1" x14ac:dyDescent="0.2">
      <c r="A393" s="53">
        <v>4262</v>
      </c>
      <c r="B393" s="85" t="s">
        <v>721</v>
      </c>
      <c r="C393" s="50" t="s">
        <v>796</v>
      </c>
      <c r="D393" s="242">
        <v>695089.9</v>
      </c>
      <c r="E393" s="242">
        <v>1739393.85</v>
      </c>
      <c r="F393" s="52">
        <f t="shared" si="81"/>
        <v>250.24012721232177</v>
      </c>
    </row>
    <row r="394" spans="1:6" ht="12.75" customHeight="1" x14ac:dyDescent="0.2">
      <c r="A394" s="53">
        <v>4263</v>
      </c>
      <c r="B394" s="85" t="s">
        <v>723</v>
      </c>
      <c r="C394" s="50" t="s">
        <v>797</v>
      </c>
      <c r="D394" s="242">
        <v>0</v>
      </c>
      <c r="E394" s="242"/>
      <c r="F394" s="52" t="str">
        <f t="shared" si="81"/>
        <v>-</v>
      </c>
    </row>
    <row r="395" spans="1:6" ht="12.75" customHeight="1" x14ac:dyDescent="0.2">
      <c r="A395" s="53">
        <v>4264</v>
      </c>
      <c r="B395" s="85" t="s">
        <v>725</v>
      </c>
      <c r="C395" s="50" t="s">
        <v>798</v>
      </c>
      <c r="D395" s="242">
        <v>16882.28</v>
      </c>
      <c r="E395" s="242"/>
      <c r="F395" s="52">
        <f t="shared" si="81"/>
        <v>0</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731</v>
      </c>
      <c r="C398" s="50" t="s">
        <v>803</v>
      </c>
      <c r="D398" s="242">
        <v>0</v>
      </c>
      <c r="E398" s="242"/>
      <c r="F398" s="52" t="str">
        <f t="shared" si="81"/>
        <v>-</v>
      </c>
    </row>
    <row r="399" spans="1:6" ht="12.75" customHeight="1" x14ac:dyDescent="0.2">
      <c r="A399" s="53">
        <v>4312</v>
      </c>
      <c r="B399" s="85" t="s">
        <v>733</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637047.38</v>
      </c>
      <c r="E402" s="51">
        <f t="shared" si="109"/>
        <v>3380346.4899999998</v>
      </c>
      <c r="F402" s="52">
        <f t="shared" si="81"/>
        <v>530.62717093350261</v>
      </c>
    </row>
    <row r="403" spans="1:6" ht="12.75" customHeight="1" x14ac:dyDescent="0.2">
      <c r="A403" s="53">
        <v>451</v>
      </c>
      <c r="B403" s="85" t="s">
        <v>811</v>
      </c>
      <c r="C403" s="50" t="s">
        <v>812</v>
      </c>
      <c r="D403" s="242">
        <v>0</v>
      </c>
      <c r="E403" s="242">
        <v>188908.9</v>
      </c>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618332.12</v>
      </c>
      <c r="E405" s="242">
        <v>3106024.31</v>
      </c>
      <c r="F405" s="52">
        <f t="shared" si="81"/>
        <v>502.32297652594855</v>
      </c>
    </row>
    <row r="406" spans="1:6" ht="12.75" customHeight="1" x14ac:dyDescent="0.2">
      <c r="A406" s="53">
        <v>454</v>
      </c>
      <c r="B406" s="85" t="s">
        <v>817</v>
      </c>
      <c r="C406" s="50" t="s">
        <v>818</v>
      </c>
      <c r="D406" s="242">
        <v>18715.259999999998</v>
      </c>
      <c r="E406" s="242">
        <v>85413.28</v>
      </c>
      <c r="F406" s="52">
        <f t="shared" si="81"/>
        <v>456.38307990377911</v>
      </c>
    </row>
    <row r="407" spans="1:6" ht="12.75" customHeight="1" x14ac:dyDescent="0.2">
      <c r="A407" s="53" t="s">
        <v>609</v>
      </c>
      <c r="B407" s="85" t="s">
        <v>819</v>
      </c>
      <c r="C407" s="50" t="s">
        <v>820</v>
      </c>
      <c r="D407" s="51">
        <f t="shared" ref="D407:E407" si="110">IF(D298&gt;=D350,D298-D350,0)</f>
        <v>0</v>
      </c>
      <c r="E407" s="51">
        <f t="shared" si="110"/>
        <v>0</v>
      </c>
      <c r="F407" s="52" t="str">
        <f t="shared" si="81"/>
        <v>-</v>
      </c>
    </row>
    <row r="408" spans="1:6" ht="12.75" customHeight="1" x14ac:dyDescent="0.2">
      <c r="A408" s="53" t="s">
        <v>609</v>
      </c>
      <c r="B408" s="85" t="s">
        <v>821</v>
      </c>
      <c r="C408" s="50" t="s">
        <v>822</v>
      </c>
      <c r="D408" s="51">
        <f t="shared" ref="D408:E408" si="111">IF(D350&gt;=D298,D350-D298,0)</f>
        <v>76155733.370000005</v>
      </c>
      <c r="E408" s="51">
        <f t="shared" si="111"/>
        <v>26464957.240000002</v>
      </c>
      <c r="F408" s="52">
        <f t="shared" si="81"/>
        <v>34.751102863681872</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c r="F411" s="52" t="str">
        <f t="shared" si="81"/>
        <v>-</v>
      </c>
    </row>
    <row r="412" spans="1:6" ht="12.75" customHeight="1" x14ac:dyDescent="0.2">
      <c r="A412" s="53" t="s">
        <v>609</v>
      </c>
      <c r="B412" s="85" t="s">
        <v>829</v>
      </c>
      <c r="C412" s="50" t="s">
        <v>830</v>
      </c>
      <c r="D412" s="51">
        <f>D6+D298</f>
        <v>189977641.91999999</v>
      </c>
      <c r="E412" s="51">
        <f>E6+E298</f>
        <v>159508933.10000002</v>
      </c>
      <c r="F412" s="52">
        <f t="shared" si="81"/>
        <v>83.961950199997531</v>
      </c>
    </row>
    <row r="413" spans="1:6" ht="12.75" customHeight="1" x14ac:dyDescent="0.2">
      <c r="A413" s="53" t="s">
        <v>609</v>
      </c>
      <c r="B413" s="85" t="s">
        <v>831</v>
      </c>
      <c r="C413" s="50" t="s">
        <v>832</v>
      </c>
      <c r="D413" s="51">
        <f t="shared" ref="D413:E413" si="112">D289+D350</f>
        <v>174862434.42000002</v>
      </c>
      <c r="E413" s="51">
        <f t="shared" si="112"/>
        <v>142085498.28</v>
      </c>
      <c r="F413" s="52">
        <f t="shared" si="81"/>
        <v>81.255587428644915</v>
      </c>
    </row>
    <row r="414" spans="1:6" ht="12.75" customHeight="1" x14ac:dyDescent="0.2">
      <c r="A414" s="53" t="s">
        <v>609</v>
      </c>
      <c r="B414" s="85" t="s">
        <v>833</v>
      </c>
      <c r="C414" s="50" t="s">
        <v>834</v>
      </c>
      <c r="D414" s="51">
        <f t="shared" ref="D414:E414" si="113">IF(D412&gt;=D413,D412-D413,0)</f>
        <v>15115207.49999997</v>
      </c>
      <c r="E414" s="51">
        <f t="shared" si="113"/>
        <v>17423434.820000023</v>
      </c>
      <c r="F414" s="52">
        <f t="shared" si="81"/>
        <v>115.27089403172306</v>
      </c>
    </row>
    <row r="415" spans="1:6" ht="12.75" customHeight="1" x14ac:dyDescent="0.2">
      <c r="A415" s="53" t="s">
        <v>609</v>
      </c>
      <c r="B415" s="85" t="s">
        <v>835</v>
      </c>
      <c r="C415" s="50" t="s">
        <v>836</v>
      </c>
      <c r="D415" s="51">
        <f t="shared" ref="D415:E415" si="114">IF(D413&gt;=D412,D413-D412,0)</f>
        <v>0</v>
      </c>
      <c r="E415" s="51">
        <f t="shared" si="114"/>
        <v>0</v>
      </c>
      <c r="F415" s="52" t="str">
        <f t="shared" si="81"/>
        <v>-</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9696178.4700000007</v>
      </c>
      <c r="E420" s="51">
        <f t="shared" si="118"/>
        <v>0</v>
      </c>
      <c r="F420" s="52">
        <f t="shared" ref="F420:F647" si="119">IF(D420&lt;&gt;0,IF(E420/D420&gt;=100,"&gt;&gt;100",E420/D420*100),"-")</f>
        <v>0</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9696178.4700000007</v>
      </c>
      <c r="E484" s="51">
        <f t="shared" si="137"/>
        <v>0</v>
      </c>
      <c r="F484" s="52">
        <f t="shared" si="119"/>
        <v>0</v>
      </c>
    </row>
    <row r="485" spans="1:6" ht="24" x14ac:dyDescent="0.2">
      <c r="A485" s="53">
        <v>841</v>
      </c>
      <c r="B485" s="85" t="s">
        <v>976</v>
      </c>
      <c r="C485" s="50" t="s">
        <v>977</v>
      </c>
      <c r="D485" s="51">
        <f t="shared" ref="D485:E485" si="138">SUM(D486:D489)</f>
        <v>9696178.4700000007</v>
      </c>
      <c r="E485" s="51">
        <f t="shared" si="138"/>
        <v>0</v>
      </c>
      <c r="F485" s="52">
        <f t="shared" si="119"/>
        <v>0</v>
      </c>
    </row>
    <row r="486" spans="1:6" ht="12.75" customHeight="1" x14ac:dyDescent="0.2">
      <c r="A486" s="53">
        <v>8413</v>
      </c>
      <c r="B486" s="85" t="s">
        <v>978</v>
      </c>
      <c r="C486" s="50" t="s">
        <v>979</v>
      </c>
      <c r="D486" s="242">
        <v>9696178.4700000007</v>
      </c>
      <c r="E486" s="242"/>
      <c r="F486" s="52">
        <f t="shared" si="119"/>
        <v>0</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7009493.54</v>
      </c>
      <c r="E528" s="51">
        <f t="shared" si="148"/>
        <v>7009493.54</v>
      </c>
      <c r="F528" s="52">
        <f t="shared" si="119"/>
        <v>100</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7009493.54</v>
      </c>
      <c r="E593" s="51">
        <f t="shared" si="167"/>
        <v>7009493.54</v>
      </c>
      <c r="F593" s="52">
        <f t="shared" si="119"/>
        <v>100</v>
      </c>
    </row>
    <row r="594" spans="1:6" ht="24" x14ac:dyDescent="0.2">
      <c r="A594" s="53">
        <v>541</v>
      </c>
      <c r="B594" s="85" t="s">
        <v>1185</v>
      </c>
      <c r="C594" s="50" t="s">
        <v>1186</v>
      </c>
      <c r="D594" s="51">
        <f t="shared" ref="D594:E594" si="168">SUM(D595:D598)</f>
        <v>3158430.7</v>
      </c>
      <c r="E594" s="51">
        <f t="shared" si="168"/>
        <v>3158430.7</v>
      </c>
      <c r="F594" s="52">
        <f t="shared" si="119"/>
        <v>100</v>
      </c>
    </row>
    <row r="595" spans="1:6" ht="12.75" customHeight="1" x14ac:dyDescent="0.2">
      <c r="A595" s="53">
        <v>5413</v>
      </c>
      <c r="B595" s="85" t="s">
        <v>1187</v>
      </c>
      <c r="C595" s="50" t="s">
        <v>1188</v>
      </c>
      <c r="D595" s="242">
        <v>3158430.7</v>
      </c>
      <c r="E595" s="242">
        <v>3158430.7</v>
      </c>
      <c r="F595" s="52">
        <f t="shared" si="119"/>
        <v>100</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3851062.84</v>
      </c>
      <c r="E599" s="51">
        <f t="shared" si="169"/>
        <v>3851062.84</v>
      </c>
      <c r="F599" s="52">
        <f t="shared" si="119"/>
        <v>100</v>
      </c>
    </row>
    <row r="600" spans="1:6" ht="12.75" customHeight="1" x14ac:dyDescent="0.2">
      <c r="A600" s="53">
        <v>5422</v>
      </c>
      <c r="B600" s="85" t="s">
        <v>1197</v>
      </c>
      <c r="C600" s="50" t="s">
        <v>1198</v>
      </c>
      <c r="D600" s="242">
        <v>3851062.84</v>
      </c>
      <c r="E600" s="242">
        <v>3851062.84</v>
      </c>
      <c r="F600" s="52">
        <f t="shared" si="119"/>
        <v>100</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609</v>
      </c>
      <c r="B635" s="85" t="s">
        <v>1267</v>
      </c>
      <c r="C635" s="50" t="s">
        <v>1268</v>
      </c>
      <c r="D635" s="51">
        <f t="shared" ref="D635:E635" si="178">IF(D420-D528&gt;=0,D420-D528,0)</f>
        <v>2686684.9300000006</v>
      </c>
      <c r="E635" s="51">
        <f t="shared" si="178"/>
        <v>0</v>
      </c>
      <c r="F635" s="52">
        <f t="shared" si="119"/>
        <v>0</v>
      </c>
    </row>
    <row r="636" spans="1:6" ht="12.75" customHeight="1" x14ac:dyDescent="0.2">
      <c r="A636" s="53" t="s">
        <v>609</v>
      </c>
      <c r="B636" s="85" t="s">
        <v>1269</v>
      </c>
      <c r="C636" s="50" t="s">
        <v>1270</v>
      </c>
      <c r="D636" s="51">
        <f t="shared" ref="D636:E636" si="179">IF(D528-D420&gt;=0,D528-D420,0)</f>
        <v>0</v>
      </c>
      <c r="E636" s="51">
        <f t="shared" si="179"/>
        <v>7009493.54</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609</v>
      </c>
      <c r="B639" s="85" t="s">
        <v>1275</v>
      </c>
      <c r="C639" s="50" t="s">
        <v>1276</v>
      </c>
      <c r="D639" s="51">
        <f t="shared" ref="D639:E639" si="180">D412+D420</f>
        <v>199673820.38999999</v>
      </c>
      <c r="E639" s="51">
        <f t="shared" si="180"/>
        <v>159508933.10000002</v>
      </c>
      <c r="F639" s="52">
        <f t="shared" si="119"/>
        <v>79.884750433707083</v>
      </c>
    </row>
    <row r="640" spans="1:6" ht="12.75" customHeight="1" x14ac:dyDescent="0.2">
      <c r="A640" s="53" t="s">
        <v>609</v>
      </c>
      <c r="B640" s="85" t="s">
        <v>1277</v>
      </c>
      <c r="C640" s="50" t="s">
        <v>1278</v>
      </c>
      <c r="D640" s="51">
        <f t="shared" ref="D640:E640" si="181">D413+D528</f>
        <v>181871927.96000001</v>
      </c>
      <c r="E640" s="51">
        <f t="shared" si="181"/>
        <v>149094991.81999999</v>
      </c>
      <c r="F640" s="52">
        <f t="shared" si="119"/>
        <v>81.978012490630874</v>
      </c>
    </row>
    <row r="641" spans="1:6" ht="12.75" customHeight="1" x14ac:dyDescent="0.2">
      <c r="A641" s="53" t="s">
        <v>609</v>
      </c>
      <c r="B641" s="85" t="s">
        <v>1279</v>
      </c>
      <c r="C641" s="50" t="s">
        <v>1280</v>
      </c>
      <c r="D641" s="51">
        <f t="shared" ref="D641:E641" si="182">IF(D639&gt;=D640,D639-D640,0)</f>
        <v>17801892.429999977</v>
      </c>
      <c r="E641" s="51">
        <f t="shared" si="182"/>
        <v>10413941.280000031</v>
      </c>
      <c r="F641" s="52">
        <f t="shared" si="119"/>
        <v>58.499068685811871</v>
      </c>
    </row>
    <row r="642" spans="1:6" ht="12.75" customHeight="1" x14ac:dyDescent="0.2">
      <c r="A642" s="53" t="s">
        <v>609</v>
      </c>
      <c r="B642" s="85" t="s">
        <v>1281</v>
      </c>
      <c r="C642" s="50" t="s">
        <v>1282</v>
      </c>
      <c r="D642" s="51">
        <f t="shared" ref="D642:E642" si="183">IF(D640&gt;=D639,D640-D639,0)</f>
        <v>0</v>
      </c>
      <c r="E642" s="51">
        <f t="shared" si="183"/>
        <v>0</v>
      </c>
      <c r="F642" s="52" t="str">
        <f t="shared" si="119"/>
        <v>-</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609</v>
      </c>
      <c r="B645" s="85" t="s">
        <v>1287</v>
      </c>
      <c r="C645" s="50" t="s">
        <v>1288</v>
      </c>
      <c r="D645" s="51">
        <f t="shared" ref="D645:E645" si="186">IF(D641+D643-D642-D644&gt;=0,D641+D643-D642-D644,0)</f>
        <v>17801892.429999977</v>
      </c>
      <c r="E645" s="51">
        <f t="shared" si="186"/>
        <v>10413941.280000031</v>
      </c>
      <c r="F645" s="52">
        <f t="shared" si="119"/>
        <v>58.499068685811871</v>
      </c>
    </row>
    <row r="646" spans="1:6" ht="24" x14ac:dyDescent="0.2">
      <c r="A646" s="53" t="s">
        <v>609</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469031.3</v>
      </c>
      <c r="E647" s="243">
        <v>0</v>
      </c>
      <c r="F647" s="57">
        <f t="shared" si="119"/>
        <v>0</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3363306.64</v>
      </c>
      <c r="E649" s="242">
        <v>3499139</v>
      </c>
      <c r="F649" s="52">
        <f t="shared" ref="F649:F724" si="188">IF(D649&lt;&gt;0,IF(E649/D649&gt;=100,"&gt;&gt;100",E649/D649*100),"-")</f>
        <v>104.03865524435203</v>
      </c>
    </row>
    <row r="650" spans="1:6" ht="12.75" customHeight="1" x14ac:dyDescent="0.2">
      <c r="A650" s="53" t="s">
        <v>1296</v>
      </c>
      <c r="B650" s="85" t="s">
        <v>1297</v>
      </c>
      <c r="C650" s="50" t="s">
        <v>1296</v>
      </c>
      <c r="D650" s="242">
        <v>797739077.34000003</v>
      </c>
      <c r="E650" s="242">
        <v>684373585.03999996</v>
      </c>
      <c r="F650" s="52">
        <f t="shared" si="188"/>
        <v>85.78915142555023</v>
      </c>
    </row>
    <row r="651" spans="1:6" ht="12.75" customHeight="1" x14ac:dyDescent="0.2">
      <c r="A651" s="53" t="s">
        <v>1298</v>
      </c>
      <c r="B651" s="85" t="s">
        <v>1299</v>
      </c>
      <c r="C651" s="50" t="s">
        <v>1298</v>
      </c>
      <c r="D651" s="242">
        <v>797451675.57000005</v>
      </c>
      <c r="E651" s="242">
        <v>686923395.27999997</v>
      </c>
      <c r="F651" s="52">
        <f t="shared" si="188"/>
        <v>86.139814652593586</v>
      </c>
    </row>
    <row r="652" spans="1:6" ht="24" x14ac:dyDescent="0.2">
      <c r="A652" s="53">
        <v>11</v>
      </c>
      <c r="B652" s="85" t="s">
        <v>1300</v>
      </c>
      <c r="C652" s="50" t="s">
        <v>1301</v>
      </c>
      <c r="D652" s="51">
        <f t="shared" ref="D652:E652" si="189">+D649+D650-D651</f>
        <v>3650708.4099999666</v>
      </c>
      <c r="E652" s="51">
        <f t="shared" si="189"/>
        <v>949328.75999999046</v>
      </c>
      <c r="F652" s="52">
        <f t="shared" si="188"/>
        <v>26.003960146463719</v>
      </c>
    </row>
    <row r="653" spans="1:6" ht="24" x14ac:dyDescent="0.2">
      <c r="A653" s="53" t="s">
        <v>609</v>
      </c>
      <c r="B653" s="85" t="s">
        <v>1302</v>
      </c>
      <c r="C653" s="50" t="s">
        <v>1303</v>
      </c>
      <c r="D653" s="262">
        <v>0</v>
      </c>
      <c r="E653" s="262"/>
      <c r="F653" s="52" t="str">
        <f t="shared" si="188"/>
        <v>-</v>
      </c>
    </row>
    <row r="654" spans="1:6" ht="24" x14ac:dyDescent="0.2">
      <c r="A654" s="53" t="s">
        <v>609</v>
      </c>
      <c r="B654" s="85" t="s">
        <v>1304</v>
      </c>
      <c r="C654" s="50" t="s">
        <v>1305</v>
      </c>
      <c r="D654" s="262">
        <v>1608</v>
      </c>
      <c r="E654" s="262">
        <v>1606</v>
      </c>
      <c r="F654" s="52">
        <f t="shared" si="188"/>
        <v>99.875621890547265</v>
      </c>
    </row>
    <row r="655" spans="1:6" ht="12.75" customHeight="1" x14ac:dyDescent="0.2">
      <c r="A655" s="53" t="s">
        <v>609</v>
      </c>
      <c r="B655" s="85" t="s">
        <v>1306</v>
      </c>
      <c r="C655" s="50" t="s">
        <v>1307</v>
      </c>
      <c r="D655" s="262">
        <v>0</v>
      </c>
      <c r="E655" s="262"/>
      <c r="F655" s="52" t="str">
        <f t="shared" si="188"/>
        <v>-</v>
      </c>
    </row>
    <row r="656" spans="1:6" ht="12.75" customHeight="1" x14ac:dyDescent="0.2">
      <c r="A656" s="53" t="s">
        <v>609</v>
      </c>
      <c r="B656" s="85" t="s">
        <v>1308</v>
      </c>
      <c r="C656" s="50" t="s">
        <v>1309</v>
      </c>
      <c r="D656" s="262">
        <v>1534</v>
      </c>
      <c r="E656" s="262">
        <v>1546</v>
      </c>
      <c r="F656" s="52">
        <f t="shared" si="188"/>
        <v>100.78226857887876</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79687175.25</v>
      </c>
      <c r="E661" s="242">
        <v>100500000</v>
      </c>
      <c r="F661" s="52">
        <f t="shared" si="188"/>
        <v>126.1181610274233</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11601275.189999999</v>
      </c>
      <c r="E665" s="242">
        <v>17459164.199999999</v>
      </c>
      <c r="F665" s="52">
        <f t="shared" si="188"/>
        <v>150.49349243132642</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0</v>
      </c>
      <c r="E675" s="242"/>
      <c r="F675" s="52" t="str">
        <f t="shared" si="188"/>
        <v>-</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284997.3</v>
      </c>
      <c r="E694" s="242"/>
      <c r="F694" s="52">
        <f t="shared" si="188"/>
        <v>0</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70876932.170000002</v>
      </c>
      <c r="E698" s="242">
        <v>15496032.869999999</v>
      </c>
      <c r="F698" s="52">
        <f t="shared" si="188"/>
        <v>21.863295144931495</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c r="F716" s="52" t="str">
        <f t="shared" si="188"/>
        <v>-</v>
      </c>
    </row>
    <row r="717" spans="1:6" ht="12.75" customHeight="1" x14ac:dyDescent="0.2">
      <c r="A717" s="53">
        <v>31215</v>
      </c>
      <c r="B717" s="85" t="s">
        <v>1413</v>
      </c>
      <c r="C717" s="50" t="s">
        <v>1414</v>
      </c>
      <c r="D717" s="242">
        <v>0</v>
      </c>
      <c r="E717" s="242"/>
      <c r="F717" s="52" t="str">
        <f t="shared" si="188"/>
        <v>-</v>
      </c>
    </row>
    <row r="718" spans="1:6" ht="12.75" customHeight="1" x14ac:dyDescent="0.2">
      <c r="A718" s="53">
        <v>32121</v>
      </c>
      <c r="B718" s="85" t="s">
        <v>1415</v>
      </c>
      <c r="C718" s="50" t="s">
        <v>1416</v>
      </c>
      <c r="D718" s="242">
        <v>0</v>
      </c>
      <c r="E718" s="242"/>
      <c r="F718" s="52" t="str">
        <f t="shared" si="188"/>
        <v>-</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0</v>
      </c>
      <c r="E720" s="242"/>
      <c r="F720" s="52" t="str">
        <f t="shared" si="188"/>
        <v>-</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0</v>
      </c>
      <c r="E722" s="242"/>
      <c r="F722" s="52" t="str">
        <f t="shared" si="188"/>
        <v>-</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1563314.33</v>
      </c>
      <c r="E735" s="242">
        <v>1625191.59</v>
      </c>
      <c r="F735" s="52">
        <f t="shared" si="190"/>
        <v>103.95808180175767</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733878.06</v>
      </c>
      <c r="E739" s="242">
        <v>637700.76</v>
      </c>
      <c r="F739" s="52">
        <f t="shared" si="190"/>
        <v>86.894648410663748</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5" workbookViewId="0">
      <selection activeCell="E242" sqref="E24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400813678.3599999</v>
      </c>
      <c r="E6" s="229">
        <f t="shared" si="0"/>
        <v>438423741.05000007</v>
      </c>
      <c r="F6" s="230">
        <f t="shared" ref="F6:F260" si="1">IF(D6&gt;0,IF(E6/D6&gt;=100,"&gt;&gt;100",E6/D6*100),"-")</f>
        <v>109.38342794185279</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366878119.76999992</v>
      </c>
      <c r="E7" s="104">
        <f t="shared" si="2"/>
        <v>385375791.3300001</v>
      </c>
      <c r="F7" s="93">
        <f t="shared" si="1"/>
        <v>105.04191189477218</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366270700.93999994</v>
      </c>
      <c r="E12" s="104">
        <f t="shared" si="3"/>
        <v>383971531.61000007</v>
      </c>
      <c r="F12" s="93">
        <f t="shared" si="1"/>
        <v>104.83271815751918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6668243.9699999988</v>
      </c>
      <c r="E13" s="104">
        <f t="shared" si="4"/>
        <v>6444960.3000000007</v>
      </c>
      <c r="F13" s="93">
        <f t="shared" si="1"/>
        <v>96.651537181234872</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665</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667</v>
      </c>
      <c r="C15" s="92" t="s">
        <v>1986</v>
      </c>
      <c r="D15" s="247">
        <v>23429697.809999999</v>
      </c>
      <c r="E15" s="247">
        <v>23616949.710000001</v>
      </c>
      <c r="F15" s="93">
        <f t="shared" si="1"/>
        <v>100.79920749093094</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669</v>
      </c>
      <c r="C16" s="92" t="s">
        <v>1987</v>
      </c>
      <c r="D16" s="247">
        <v>1005504.39</v>
      </c>
      <c r="E16" s="247">
        <v>1007161.39</v>
      </c>
      <c r="F16" s="93">
        <f t="shared" si="1"/>
        <v>100.16479291552372</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671</v>
      </c>
      <c r="C17" s="92" t="s">
        <v>1988</v>
      </c>
      <c r="D17" s="247">
        <v>266701.65000000002</v>
      </c>
      <c r="E17" s="247">
        <v>266701.65000000002</v>
      </c>
      <c r="F17" s="93">
        <f t="shared" si="1"/>
        <v>100</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18033659.879999999</v>
      </c>
      <c r="E18" s="247">
        <v>18445852.449999999</v>
      </c>
      <c r="F18" s="93">
        <f t="shared" si="1"/>
        <v>102.28568450743123</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171638.11000000313</v>
      </c>
      <c r="E19" s="104">
        <f t="shared" si="5"/>
        <v>1203804.9299999997</v>
      </c>
      <c r="F19" s="93">
        <f t="shared" si="1"/>
        <v>701.36226156299313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675</v>
      </c>
      <c r="C20" s="92" t="s">
        <v>1993</v>
      </c>
      <c r="D20" s="247">
        <v>2451205.6800000002</v>
      </c>
      <c r="E20" s="247">
        <v>2512648.96</v>
      </c>
      <c r="F20" s="93">
        <f t="shared" si="1"/>
        <v>102.50665541865094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0</v>
      </c>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679</v>
      </c>
      <c r="C22" s="92" t="s">
        <v>1995</v>
      </c>
      <c r="D22" s="247">
        <v>0</v>
      </c>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681</v>
      </c>
      <c r="C23" s="92" t="s">
        <v>1996</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2103424.7000000002</v>
      </c>
      <c r="E24" s="247">
        <v>2103424.79</v>
      </c>
      <c r="F24" s="93">
        <f t="shared" si="1"/>
        <v>100.00000427873647</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685</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687</v>
      </c>
      <c r="C26" s="92" t="s">
        <v>2000</v>
      </c>
      <c r="D26" s="247">
        <v>14075429.75</v>
      </c>
      <c r="E26" s="247">
        <v>15271273.35</v>
      </c>
      <c r="F26" s="93">
        <f t="shared" si="1"/>
        <v>108.49596510543489</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690</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18458422.02</v>
      </c>
      <c r="E28" s="247">
        <v>18683542.170000002</v>
      </c>
      <c r="F28" s="93">
        <f t="shared" si="1"/>
        <v>101.21960669095161</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357891768.95999998</v>
      </c>
      <c r="E29" s="104">
        <f t="shared" si="6"/>
        <v>374705415.84000003</v>
      </c>
      <c r="F29" s="93">
        <f t="shared" si="1"/>
        <v>104.69796970432121</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693</v>
      </c>
      <c r="C30" s="92" t="s">
        <v>2006</v>
      </c>
      <c r="D30" s="247">
        <v>160542.29999999999</v>
      </c>
      <c r="E30" s="247">
        <v>119954.1</v>
      </c>
      <c r="F30" s="93">
        <f t="shared" si="1"/>
        <v>74.718064958581024</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821723922.10000002</v>
      </c>
      <c r="E31" s="247">
        <v>831840106.38</v>
      </c>
      <c r="F31" s="93">
        <f t="shared" si="1"/>
        <v>101.23109282910336</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697</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699</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463992695.44</v>
      </c>
      <c r="E34" s="247">
        <v>457254644.63999999</v>
      </c>
      <c r="F34" s="93">
        <f t="shared" si="1"/>
        <v>98.547811018100106</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705</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707</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709</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713</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715</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1539049.8999999994</v>
      </c>
      <c r="E45" s="104">
        <f t="shared" si="9"/>
        <v>1617350.54</v>
      </c>
      <c r="F45" s="93">
        <f t="shared" si="1"/>
        <v>105.08759592525236</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719</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9421737.5299999993</v>
      </c>
      <c r="E47" s="247">
        <v>7865699.0599999996</v>
      </c>
      <c r="F47" s="93">
        <f t="shared" si="1"/>
        <v>83.484591190898954</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723</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725</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7882687.6299999999</v>
      </c>
      <c r="E50" s="247">
        <v>6248348.5199999996</v>
      </c>
      <c r="F50" s="93">
        <f t="shared" si="1"/>
        <v>79.26672745752326</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155518.43000000005</v>
      </c>
      <c r="E52" s="104">
        <f t="shared" si="10"/>
        <v>184542.67000000004</v>
      </c>
      <c r="F52" s="93">
        <f t="shared" si="1"/>
        <v>118.66289416630555</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142053.9</v>
      </c>
      <c r="E53" s="247">
        <v>171078.14</v>
      </c>
      <c r="F53" s="93">
        <f t="shared" si="1"/>
        <v>120.43185016391666</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837847.88</v>
      </c>
      <c r="E54" s="247">
        <v>871071.52</v>
      </c>
      <c r="F54" s="93">
        <f t="shared" si="1"/>
        <v>103.96535466557486</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824383.35</v>
      </c>
      <c r="E55" s="247">
        <v>857606.99</v>
      </c>
      <c r="F55" s="93">
        <f t="shared" si="1"/>
        <v>104.03012021045792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451497.2</v>
      </c>
      <c r="E56" s="104">
        <f t="shared" si="11"/>
        <v>692685.76</v>
      </c>
      <c r="F56" s="93">
        <f t="shared" si="1"/>
        <v>153.41972441911048</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451497.2</v>
      </c>
      <c r="E59" s="247">
        <v>692685.76</v>
      </c>
      <c r="F59" s="93">
        <f t="shared" si="1"/>
        <v>153.41972441911048</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403.2</v>
      </c>
      <c r="E63" s="104">
        <f t="shared" si="12"/>
        <v>527031.29</v>
      </c>
      <c r="F63" s="93" t="str">
        <f t="shared" si="1"/>
        <v>&gt;&gt;100</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403.2</v>
      </c>
      <c r="E64" s="247">
        <v>527031.29</v>
      </c>
      <c r="F64" s="93" t="str">
        <f t="shared" si="1"/>
        <v>&gt;&gt;100</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33935558.589999996</v>
      </c>
      <c r="E68" s="104">
        <f t="shared" si="13"/>
        <v>53047949.719999999</v>
      </c>
      <c r="F68" s="93">
        <f t="shared" si="1"/>
        <v>156.31965974366477</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3650708.41</v>
      </c>
      <c r="E69" s="104">
        <f t="shared" si="14"/>
        <v>949328.76</v>
      </c>
      <c r="F69" s="93">
        <f t="shared" si="1"/>
        <v>26.00396014646374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3355334.35</v>
      </c>
      <c r="E70" s="104">
        <f t="shared" si="15"/>
        <v>846277.06</v>
      </c>
      <c r="F70" s="93">
        <f t="shared" si="1"/>
        <v>25.221839963579189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3355334.35</v>
      </c>
      <c r="E72" s="247">
        <v>846277.06</v>
      </c>
      <c r="F72" s="93">
        <f t="shared" si="1"/>
        <v>25.221839963579189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295374.06</v>
      </c>
      <c r="E76" s="247">
        <v>103051.7</v>
      </c>
      <c r="F76" s="93">
        <f t="shared" si="1"/>
        <v>34.888540991040308</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20594272.789999999</v>
      </c>
      <c r="E78" s="104">
        <f>E79+SUM(E82:E84)-E85+E86</f>
        <v>36376328.590000004</v>
      </c>
      <c r="F78" s="93">
        <f t="shared" si="1"/>
        <v>176.63322692153193</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495.96</v>
      </c>
      <c r="E79" s="104">
        <f t="shared" si="16"/>
        <v>5012410.78</v>
      </c>
      <c r="F79" s="93" t="str">
        <f t="shared" si="1"/>
        <v>&gt;&gt;100</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495.96</v>
      </c>
      <c r="E80" s="247">
        <v>5012410.78</v>
      </c>
      <c r="F80" s="93" t="str">
        <f t="shared" si="1"/>
        <v>&gt;&gt;100</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118384.4</v>
      </c>
      <c r="E83" s="247">
        <v>107590.98</v>
      </c>
      <c r="F83" s="93">
        <f t="shared" si="1"/>
        <v>90.882734549484553</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3018893.23</v>
      </c>
      <c r="E84" s="247">
        <v>2627604.04</v>
      </c>
      <c r="F84" s="93">
        <f t="shared" si="1"/>
        <v>87.038654228920848</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17456499.199999999</v>
      </c>
      <c r="E86" s="247">
        <v>28628722.789999999</v>
      </c>
      <c r="F86" s="93">
        <f t="shared" si="1"/>
        <v>164.00036720993864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413870.07</v>
      </c>
      <c r="E88" s="104">
        <f t="shared" si="18"/>
        <v>413870.07</v>
      </c>
      <c r="F88" s="93">
        <f t="shared" si="1"/>
        <v>100</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413870.07</v>
      </c>
      <c r="E93" s="247">
        <v>413870.07</v>
      </c>
      <c r="F93" s="93">
        <f t="shared" si="1"/>
        <v>100</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413870.07</v>
      </c>
      <c r="E117" s="247">
        <v>413870.07</v>
      </c>
      <c r="F117" s="93">
        <f t="shared" si="1"/>
        <v>100</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8145443.8499999987</v>
      </c>
      <c r="E134" s="104">
        <f t="shared" si="23"/>
        <v>8145443.8499999987</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12015727.02</v>
      </c>
      <c r="E135" s="104">
        <f t="shared" si="24"/>
        <v>12015727.02</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12015727.02</v>
      </c>
      <c r="E139" s="247">
        <v>12015727.02</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3906817.13</v>
      </c>
      <c r="E142" s="104">
        <f t="shared" si="25"/>
        <v>3906817.13</v>
      </c>
      <c r="F142" s="93">
        <f t="shared" si="1"/>
        <v>100</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3906817.13</v>
      </c>
      <c r="E143" s="247">
        <v>3906817.13</v>
      </c>
      <c r="F143" s="93">
        <f t="shared" si="1"/>
        <v>100</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7777100.2999999998</v>
      </c>
      <c r="E145" s="247">
        <v>7777100.2999999998</v>
      </c>
      <c r="F145" s="93">
        <f t="shared" si="1"/>
        <v>100</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1076102.2399999993</v>
      </c>
      <c r="E146" s="104">
        <f t="shared" si="26"/>
        <v>7576848.5199999996</v>
      </c>
      <c r="F146" s="93">
        <f t="shared" si="1"/>
        <v>704.10117536787254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571779.75</v>
      </c>
      <c r="E159" s="247">
        <v>521996.43</v>
      </c>
      <c r="F159" s="93">
        <f t="shared" si="1"/>
        <v>91.293269829860193</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8308678.7000000002</v>
      </c>
      <c r="E160" s="247">
        <v>11689389.359999999</v>
      </c>
      <c r="F160" s="93">
        <f t="shared" si="1"/>
        <v>140.68890833388465</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7804356.21</v>
      </c>
      <c r="E163" s="247">
        <v>4634537.2699999996</v>
      </c>
      <c r="F163" s="93">
        <f t="shared" si="1"/>
        <v>59.38397921998488</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469031.3</v>
      </c>
      <c r="E170" s="104">
        <f t="shared" si="29"/>
        <v>0</v>
      </c>
      <c r="F170" s="93">
        <f t="shared" si="1"/>
        <v>0</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469031.3</v>
      </c>
      <c r="E171" s="247">
        <v>0</v>
      </c>
      <c r="F171" s="93">
        <f t="shared" si="1"/>
        <v>0</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400813678.36000001</v>
      </c>
      <c r="E175" s="104">
        <f t="shared" si="30"/>
        <v>438423741.05000001</v>
      </c>
      <c r="F175" s="93">
        <f t="shared" si="1"/>
        <v>109.38342794185274</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151914125.66</v>
      </c>
      <c r="E176" s="104">
        <f t="shared" si="31"/>
        <v>149953079.81999999</v>
      </c>
      <c r="F176" s="93">
        <f t="shared" si="1"/>
        <v>98.709108957787748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16192612.439999999</v>
      </c>
      <c r="E177" s="104">
        <f t="shared" si="32"/>
        <v>19989084.91</v>
      </c>
      <c r="F177" s="93">
        <f t="shared" si="1"/>
        <v>123.445707010326</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3008729.22</v>
      </c>
      <c r="E178" s="247">
        <v>3503908.26</v>
      </c>
      <c r="F178" s="93">
        <f t="shared" si="1"/>
        <v>116.45807926842946</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13001050.27</v>
      </c>
      <c r="E179" s="247">
        <v>16265437.029999999</v>
      </c>
      <c r="F179" s="93">
        <f t="shared" si="1"/>
        <v>125.10863885768207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182832.95</v>
      </c>
      <c r="E188" s="247">
        <v>219739.62</v>
      </c>
      <c r="F188" s="93">
        <f t="shared" si="1"/>
        <v>120.18600585944709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140324.56</v>
      </c>
      <c r="E189" s="247">
        <v>1135893.81</v>
      </c>
      <c r="F189" s="93">
        <f t="shared" si="1"/>
        <v>809.47612449310373</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125323102.26000001</v>
      </c>
      <c r="E206" s="104">
        <f t="shared" si="37"/>
        <v>118603235.53</v>
      </c>
      <c r="F206" s="93">
        <f t="shared" si="1"/>
        <v>94.637966497143751</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30340585.370000001</v>
      </c>
      <c r="E207" s="104">
        <f t="shared" si="38"/>
        <v>26779149.34</v>
      </c>
      <c r="F207" s="93">
        <f t="shared" si="1"/>
        <v>88.261808443809869</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26957439.98</v>
      </c>
      <c r="E210" s="247">
        <v>23106377.140000001</v>
      </c>
      <c r="F210" s="93">
        <f t="shared" si="1"/>
        <v>85.714285767279293</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60287.77</v>
      </c>
      <c r="E215" s="247">
        <v>96829</v>
      </c>
      <c r="F215" s="93">
        <f t="shared" si="1"/>
        <v>160.61134787370639</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3322857.62</v>
      </c>
      <c r="E217" s="247">
        <v>3575943.2</v>
      </c>
      <c r="F217" s="93">
        <f t="shared" si="1"/>
        <v>107.6165038934169</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94982516.890000001</v>
      </c>
      <c r="E224" s="104">
        <f t="shared" si="39"/>
        <v>91824086.189999998</v>
      </c>
      <c r="F224" s="93">
        <f t="shared" si="1"/>
        <v>96.674724145646934</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94982516.890000001</v>
      </c>
      <c r="E229" s="247">
        <v>91824086.189999998</v>
      </c>
      <c r="F229" s="93">
        <f t="shared" si="1"/>
        <v>96.674724145646934</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10258086.399999999</v>
      </c>
      <c r="E234" s="104">
        <f t="shared" si="40"/>
        <v>10224865.569999998</v>
      </c>
      <c r="F234" s="93">
        <f t="shared" si="1"/>
        <v>99.676149832389797</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163215.28</v>
      </c>
      <c r="E235" s="247">
        <v>129994.45</v>
      </c>
      <c r="F235" s="93">
        <f t="shared" si="1"/>
        <v>79.646004957378992</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10094871.119999999</v>
      </c>
      <c r="E236" s="247">
        <v>10094871.119999999</v>
      </c>
      <c r="F236" s="93">
        <f t="shared" si="1"/>
        <v>100</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248899552.70000002</v>
      </c>
      <c r="E237" s="104">
        <f t="shared" si="41"/>
        <v>288470661.23000002</v>
      </c>
      <c r="F237" s="93">
        <f t="shared" si="1"/>
        <v>115.89842492714131</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231097660.27000001</v>
      </c>
      <c r="E238" s="104">
        <f t="shared" si="42"/>
        <v>288470661.23000002</v>
      </c>
      <c r="F238" s="93">
        <f t="shared" si="1"/>
        <v>124.82630109407815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231097660.27000001</v>
      </c>
      <c r="E239" s="104">
        <f t="shared" si="43"/>
        <v>288470661.23000002</v>
      </c>
      <c r="F239" s="93">
        <f t="shared" si="1"/>
        <v>124.82630109407815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0</v>
      </c>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231097660.27000001</v>
      </c>
      <c r="E241" s="247">
        <v>288470661.23000002</v>
      </c>
      <c r="F241" s="93">
        <f t="shared" si="1"/>
        <v>124.82630109407815</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17801892.430000007</v>
      </c>
      <c r="E245" s="104">
        <f t="shared" si="45"/>
        <v>0</v>
      </c>
      <c r="F245" s="93">
        <f t="shared" si="1"/>
        <v>0</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121939956.87</v>
      </c>
      <c r="E246" s="104">
        <f t="shared" si="46"/>
        <v>114930463.33</v>
      </c>
      <c r="F246" s="93">
        <f t="shared" si="1"/>
        <v>94.25168441918278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0</v>
      </c>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121939956.87</v>
      </c>
      <c r="E249" s="247">
        <v>114930463.33</v>
      </c>
      <c r="F249" s="93">
        <f t="shared" si="1"/>
        <v>94.25168441918278</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104138064.44</v>
      </c>
      <c r="E250" s="104">
        <f t="shared" si="47"/>
        <v>114930463.33000001</v>
      </c>
      <c r="F250" s="93">
        <f t="shared" si="1"/>
        <v>110.36354857182711</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6776887.7999999998</v>
      </c>
      <c r="E251" s="247">
        <v>2790418.18</v>
      </c>
      <c r="F251" s="93">
        <f t="shared" si="1"/>
        <v>41.175510977177467</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97361176.640000001</v>
      </c>
      <c r="E252" s="247">
        <v>112140045.15000001</v>
      </c>
      <c r="F252" s="93">
        <f t="shared" si="1"/>
        <v>115.17942676950787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228441815.37</v>
      </c>
      <c r="E259" s="104">
        <f t="shared" si="49"/>
        <v>262232963.43000001</v>
      </c>
      <c r="F259" s="93">
        <f t="shared" si="1"/>
        <v>114.79201520320154</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228441815.37</v>
      </c>
      <c r="E260" s="248">
        <v>262232963.43000001</v>
      </c>
      <c r="F260" s="97">
        <f t="shared" si="1"/>
        <v>114.79201520320154</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413870.07</v>
      </c>
      <c r="E262" s="247">
        <v>413870.07</v>
      </c>
      <c r="F262" s="93">
        <f t="shared" ref="F262:F322" si="50">IF(D262&gt;0,IF(E262/D262&gt;=100,"&gt;&gt;100",E262/D262*100),"-")</f>
        <v>100</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22676.39</v>
      </c>
      <c r="E264" s="247">
        <v>334060.3</v>
      </c>
      <c r="F264" s="93">
        <f t="shared" si="50"/>
        <v>1473.1634973644393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8857782.0600000005</v>
      </c>
      <c r="E265" s="247">
        <v>11877325.49</v>
      </c>
      <c r="F265" s="93">
        <f t="shared" si="50"/>
        <v>134.08915922232566</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17456499.199999999</v>
      </c>
      <c r="E269" s="247">
        <v>28628722.789999999</v>
      </c>
      <c r="F269" s="93">
        <f t="shared" si="50"/>
        <v>164.00036720993864</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65833.740000000005</v>
      </c>
      <c r="E287" s="247">
        <v>1889920.63</v>
      </c>
      <c r="F287" s="93">
        <f t="shared" si="50"/>
        <v>2870.7477806972529</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16126778.699999999</v>
      </c>
      <c r="E288" s="247">
        <v>18099164.280000001</v>
      </c>
      <c r="F288" s="93">
        <f t="shared" si="50"/>
        <v>112.23049944872128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140324.56</v>
      </c>
      <c r="E290" s="247">
        <v>1135893.81</v>
      </c>
      <c r="F290" s="93">
        <f t="shared" si="50"/>
        <v>809.47612449310373</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125323102.26000001</v>
      </c>
      <c r="E294" s="247">
        <v>118603235.53</v>
      </c>
      <c r="F294" s="93">
        <f t="shared" si="50"/>
        <v>94.637966497143751</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47" workbookViewId="0">
      <selection activeCell="E58" sqref="E58"/>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174862434.41999999</v>
      </c>
      <c r="E35" s="81">
        <f t="shared" si="7"/>
        <v>142085498.28</v>
      </c>
      <c r="F35" s="63">
        <f t="shared" si="1"/>
        <v>81.255587428644944</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174862434.41999999</v>
      </c>
      <c r="E54" s="81">
        <f t="shared" si="12"/>
        <v>142085498.28</v>
      </c>
      <c r="F54" s="63">
        <f t="shared" si="1"/>
        <v>81.255587428644944</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174862434.41999999</v>
      </c>
      <c r="E57" s="249">
        <v>142085498.28</v>
      </c>
      <c r="F57" s="63">
        <f t="shared" si="1"/>
        <v>81.255587428644944</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174862434.41999999</v>
      </c>
      <c r="E141" s="106">
        <f t="shared" si="28"/>
        <v>142085498.28</v>
      </c>
      <c r="F141" s="82">
        <f t="shared" si="1"/>
        <v>81.255587428644944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9" sqref="E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2" workbookViewId="0">
      <selection activeCell="D42" sqref="D4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142416174.75999999</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298696824.55000001</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265530043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45680004.539999999</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163771293.55000001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56078744.909999996</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33166781.550000001</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301384785.06000006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262204079.22000003</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45158247.18</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160693623.96000001</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56352208.079999998</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32171212.300000001</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7009493.54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3851062.84</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3158430.7</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139728214.24999994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1889920.63</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1889920.63</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1889920.63</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1889920.63</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137838293.62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3575943.2</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18195993.280000001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1135893.81</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114930463.33</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9</v>
      </c>
      <c r="G3" s="124">
        <f>IF(RefStr!C12&lt;&gt;"",INT(VALUE(MID(RefStr!C12,1,4))),0)</f>
        <v>2024</v>
      </c>
      <c r="H3" s="128">
        <f>IF(RefStr!C12&lt;&gt;"",INT(VALUE(MID(RefStr!C12,6,2))),0)</f>
        <v>12</v>
      </c>
      <c r="I3" s="129">
        <f>RefStr!C10*1</f>
        <v>41</v>
      </c>
      <c r="J3" s="130" t="str">
        <f>RefStr!H7</f>
        <v>DA</v>
      </c>
      <c r="K3" s="128" t="str">
        <f>RefStr!H9</f>
        <v>DA</v>
      </c>
      <c r="L3" s="128" t="str">
        <f>RefStr!H10</f>
        <v>DA</v>
      </c>
      <c r="M3" s="128" t="str">
        <f>RefStr!H8</f>
        <v>DA</v>
      </c>
      <c r="N3" s="128" t="str">
        <f>RefStr!H11</f>
        <v>DA</v>
      </c>
      <c r="O3" s="131">
        <f>RefStr!C6</f>
        <v>51011</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9</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3224</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Provjera</v>
      </c>
      <c r="C220" s="118" t="s">
        <v>3225</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Provjera</v>
      </c>
      <c r="C222" s="118" t="s">
        <v>3227</v>
      </c>
      <c r="D222" s="123"/>
      <c r="E222" s="71">
        <f t="shared" si="19"/>
        <v>0</v>
      </c>
      <c r="F222" s="71">
        <f t="shared" si="20"/>
        <v>1</v>
      </c>
      <c r="G222" s="71"/>
      <c r="H222" s="71"/>
      <c r="I222" s="71"/>
      <c r="J222" s="71"/>
      <c r="K222" s="71"/>
      <c r="L222" s="71">
        <f>IF(AND('PR-RAS'!D189&gt;0,'PR-RAS'!D725=0),1,0)</f>
        <v>1</v>
      </c>
      <c r="M222" s="71">
        <f>IF(AND('PR-RAS'!E189&gt;0,'PR-RAS'!E725=0),1,0)</f>
        <v>1</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Provjera</v>
      </c>
      <c r="C235" s="118" t="s">
        <v>3240</v>
      </c>
      <c r="D235" s="123"/>
      <c r="E235" s="71">
        <f t="shared" si="19"/>
        <v>0</v>
      </c>
      <c r="F235" s="71">
        <f t="shared" si="20"/>
        <v>1</v>
      </c>
      <c r="G235" s="71"/>
      <c r="H235" s="71"/>
      <c r="I235" s="71"/>
      <c r="J235" s="71"/>
      <c r="K235" s="71"/>
      <c r="L235" s="71">
        <f>IF(AND('PR-RAS'!D486&gt;0,'PR-RAS'!D874=0),1,0)</f>
        <v>1</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Provjera</v>
      </c>
      <c r="C257" s="118" t="s">
        <v>3262</v>
      </c>
      <c r="D257" s="123"/>
      <c r="E257" s="71">
        <f t="shared" si="19"/>
        <v>0</v>
      </c>
      <c r="F257" s="71">
        <f t="shared" si="20"/>
        <v>1</v>
      </c>
      <c r="G257" s="71"/>
      <c r="H257" s="71"/>
      <c r="I257" s="71"/>
      <c r="J257" s="71"/>
      <c r="K257" s="71"/>
      <c r="L257" s="71">
        <f>IF(AND('PR-RAS'!D595&gt;0,'PR-RAS'!D942=0),1,0)</f>
        <v>1</v>
      </c>
      <c r="M257" s="71">
        <f>IF(AND('PR-RAS'!E595&gt;0,'PR-RAS'!E942=0),1,0)</f>
        <v>1</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Provjera</v>
      </c>
      <c r="C275" s="119" t="s">
        <v>3280</v>
      </c>
      <c r="D275" s="123"/>
      <c r="E275" s="71">
        <f>MAX(G275:K275)</f>
        <v>0</v>
      </c>
      <c r="F275" s="71">
        <f t="shared" si="20"/>
        <v>1</v>
      </c>
      <c r="G275" s="71">
        <f>IF(AND(OR(MAX('PR-RAS'!D653:E653,'PR-RAS'!D655:E655)&gt;10000,MAX('PR-RAS'!D654:E654,'PR-RAS'!D656:E656)&gt;35000),O3&lt;&gt;174,O3&lt;&gt;713,O3&lt;&gt;1222,O3&lt;&gt;47107),1,0)</f>
        <v>0</v>
      </c>
      <c r="H275" s="71">
        <f>IF(MAX('PR-RAS'!D653:E656)&gt;100000,1,0)</f>
        <v>0</v>
      </c>
      <c r="I275" s="71"/>
      <c r="J275" s="71"/>
      <c r="K275" s="71"/>
      <c r="L275" s="71">
        <f>IF(MAX('PR-RAS'!D653:E656)&gt;1000,1,0)</f>
        <v>1</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Marijana Cvitković</cp:lastModifiedBy>
  <cp:lastPrinted>2024-09-24T08:26:57Z</cp:lastPrinted>
  <dcterms:created xsi:type="dcterms:W3CDTF">2022-04-01T05:14:30Z</dcterms:created>
  <dcterms:modified xsi:type="dcterms:W3CDTF">2025-03-03T08:30:50Z</dcterms:modified>
</cp:coreProperties>
</file>